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19"/>
  <workbookPr filterPrivacy="1" codeName="ThisWorkbook"/>
  <xr:revisionPtr revIDLastSave="0" documentId="8_{F0DC0FCB-F2E6-4A57-AC87-4EDFFDF6E0F9}" xr6:coauthVersionLast="47" xr6:coauthVersionMax="47" xr10:uidLastSave="{00000000-0000-0000-0000-000000000000}"/>
  <bookViews>
    <workbookView xWindow="-108" yWindow="-108" windowWidth="23256" windowHeight="12576" xr2:uid="{00000000-000D-0000-FFFF-FFFF00000000}"/>
  </bookViews>
  <sheets>
    <sheet name="ProjectSchedule" sheetId="11" r:id="rId1"/>
    <sheet name="About" sheetId="12"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1" l="1"/>
  <c r="I5" i="11"/>
  <c r="H7" i="11"/>
  <c r="I6" i="11" l="1"/>
  <c r="I4" i="11"/>
  <c r="E18" i="11"/>
  <c r="E9" i="11"/>
  <c r="E26" i="11" l="1"/>
  <c r="H26" i="11" s="1"/>
  <c r="F9" i="11"/>
  <c r="E10" i="11" s="1"/>
  <c r="H120" i="11"/>
  <c r="H56" i="11"/>
  <c r="H38" i="11"/>
  <c r="H36" i="11"/>
  <c r="H35" i="11"/>
  <c r="H34" i="11"/>
  <c r="H31" i="11"/>
  <c r="H24" i="11"/>
  <c r="H23" i="11"/>
  <c r="H14" i="11"/>
  <c r="H8" i="11"/>
  <c r="F10" i="11" l="1"/>
  <c r="E27" i="11"/>
  <c r="F27" i="11" s="1"/>
  <c r="H9" i="11"/>
  <c r="E11" i="11"/>
  <c r="F11" i="11" s="1"/>
  <c r="H30" i="11" l="1"/>
  <c r="H32" i="11"/>
  <c r="H10" i="11"/>
  <c r="E28" i="11"/>
  <c r="H27" i="11"/>
  <c r="E12" i="11"/>
  <c r="F12" i="11" s="1"/>
  <c r="E13" i="11" s="1"/>
  <c r="J5" i="11"/>
  <c r="K5" i="11" l="1"/>
  <c r="L5" i="11" s="1"/>
  <c r="J6" i="11"/>
  <c r="F13" i="11"/>
  <c r="H13" i="11" s="1"/>
  <c r="H28" i="11"/>
  <c r="H11" i="11"/>
  <c r="H12" i="11"/>
  <c r="M5" i="11" l="1"/>
  <c r="N5" i="11" s="1"/>
  <c r="O5" i="11" s="1"/>
  <c r="P5" i="11" s="1"/>
  <c r="L6" i="11"/>
  <c r="H15" i="11"/>
  <c r="K6" i="11"/>
  <c r="P6" i="11" l="1"/>
  <c r="Q5" i="11"/>
  <c r="R5" i="11" s="1"/>
  <c r="S5" i="11" s="1"/>
  <c r="T5" i="11" s="1"/>
  <c r="U5" i="11" s="1"/>
  <c r="V5" i="11" s="1"/>
  <c r="W5" i="11" s="1"/>
  <c r="P4" i="11"/>
  <c r="W4" i="11" l="1"/>
  <c r="X5" i="11"/>
  <c r="Y5" i="11" s="1"/>
  <c r="Z5" i="11" s="1"/>
  <c r="AA5" i="11" s="1"/>
  <c r="AB5" i="11" s="1"/>
  <c r="AC5" i="11" s="1"/>
  <c r="AD5" i="11" s="1"/>
  <c r="H17" i="11"/>
  <c r="H18" i="11"/>
  <c r="M6" i="11"/>
  <c r="AE5" i="11" l="1"/>
  <c r="AF5" i="11" s="1"/>
  <c r="AG5" i="11" s="1"/>
  <c r="AH5" i="11" s="1"/>
  <c r="AI5" i="11" s="1"/>
  <c r="AJ5" i="11" s="1"/>
  <c r="AK5" i="11" s="1"/>
  <c r="AL5" i="11" s="1"/>
  <c r="AM5" i="11" s="1"/>
  <c r="AN5" i="11" s="1"/>
  <c r="AO5" i="11" s="1"/>
  <c r="AP5" i="11" s="1"/>
  <c r="AQ5" i="11" s="1"/>
  <c r="AR5" i="11" s="1"/>
  <c r="AS5" i="11" s="1"/>
  <c r="AD4" i="11"/>
  <c r="H20" i="11"/>
  <c r="F19" i="11"/>
  <c r="H19" i="11" s="1"/>
  <c r="N6" i="11"/>
  <c r="AK4" i="11" l="1"/>
  <c r="AT5" i="11"/>
  <c r="AS6" i="11"/>
  <c r="AR4" i="11"/>
  <c r="O6" i="11"/>
  <c r="AU5" i="11" l="1"/>
  <c r="AT6" i="11"/>
  <c r="AV5" i="11" l="1"/>
  <c r="AU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<sst xmlns="http://schemas.openxmlformats.org/spreadsheetml/2006/main" count="255" uniqueCount="143">
  <si>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</si>
  <si>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Team 516: Instrumented Baseball</t>
  </si>
  <si>
    <t>Enter Company Name in cell B2.</t>
  </si>
  <si>
    <t>David Adams, Mathew Brown, Riley Ferrer, Yanni Giannareas, Charles Whitaker</t>
  </si>
  <si>
    <t>Enter the name of the Project Lead in cell B3. Enter the Project Start date in cell E3. Pooject Start: label is in cell C3.</t>
  </si>
  <si>
    <t xml:space="preserve">Sponsor: Dr. William Oates </t>
  </si>
  <si>
    <t>Project Start:</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</si>
  <si>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</si>
  <si>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Display Week:</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</si>
  <si>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</si>
  <si>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</si>
  <si>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TASK</t>
  </si>
  <si>
    <t>ASSIGNED
TO</t>
  </si>
  <si>
    <t>PROGRESS</t>
  </si>
  <si>
    <t>START</t>
  </si>
  <si>
    <t>END</t>
  </si>
  <si>
    <t>DAYS</t>
  </si>
  <si>
    <t xml:space="preserve">Do not delete this row. This row is hidden to preserve a formula that is used to highlight the curren day within the project schedule. </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</si>
  <si>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</si>
  <si>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Meet and Greet (Due 9/7)</t>
  </si>
  <si>
    <t>Name</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</si>
  <si>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</si>
  <si>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Contact advisor</t>
  </si>
  <si>
    <t>Mathew Brown, Riley Ferrer</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</si>
  <si>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</si>
  <si>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 xml:space="preserve">Set advisor meeting </t>
  </si>
  <si>
    <t>David Adams, Yanni Giannareas</t>
  </si>
  <si>
    <t>Consult/meet with advisor</t>
  </si>
  <si>
    <t>Charles Whitaker, Mathew Brown</t>
  </si>
  <si>
    <t xml:space="preserve">Construct meeting minutes </t>
  </si>
  <si>
    <t>Riley Ferrer, David Adams</t>
  </si>
  <si>
    <t>Submit deliverable</t>
  </si>
  <si>
    <t>Charles Whitaker, Yanni Giannareas</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</si>
  <si>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</si>
  <si>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Project Scope (Due 9/14)</t>
  </si>
  <si>
    <t>All</t>
  </si>
  <si>
    <t xml:space="preserve">Write project decription </t>
  </si>
  <si>
    <t xml:space="preserve">Develop key goals </t>
  </si>
  <si>
    <t>Define markets</t>
  </si>
  <si>
    <t>Define assumptions</t>
  </si>
  <si>
    <t>Determine stakeholders</t>
  </si>
  <si>
    <t>Write report</t>
  </si>
  <si>
    <t>Riley Ferrer, Charles Whitaker</t>
  </si>
  <si>
    <t>Yanni Giannareas</t>
  </si>
  <si>
    <t>Sample phase title block</t>
  </si>
  <si>
    <t>Customer Needs (Due 10/1)</t>
  </si>
  <si>
    <t>Develop set of questions</t>
  </si>
  <si>
    <t>Arrange meeting with advisor</t>
  </si>
  <si>
    <t xml:space="preserve">Get answers </t>
  </si>
  <si>
    <t xml:space="preserve">Interpret needs </t>
  </si>
  <si>
    <t xml:space="preserve">Write report </t>
  </si>
  <si>
    <t>Functional Decomposition (Due 10/8)</t>
  </si>
  <si>
    <t xml:space="preserve">Develop system functions </t>
  </si>
  <si>
    <t xml:space="preserve">Define minor functions </t>
  </si>
  <si>
    <t>Construct functional decompostion hierarchy chart</t>
  </si>
  <si>
    <t xml:space="preserve">Construct cross refernce table </t>
  </si>
  <si>
    <t xml:space="preserve">Write a report </t>
  </si>
  <si>
    <t>Virtual Design Review 1 (Due 10/15)</t>
  </si>
  <si>
    <t xml:space="preserve">Determine order of speakers </t>
  </si>
  <si>
    <t>Construct powerpoint</t>
  </si>
  <si>
    <t>Yanni Giannareas, David Adams</t>
  </si>
  <si>
    <t xml:space="preserve">Revise powerpoint </t>
  </si>
  <si>
    <t xml:space="preserve">Rehearse powerpoint </t>
  </si>
  <si>
    <t>Charles Whitaker</t>
  </si>
  <si>
    <t>Submit VDR 1</t>
  </si>
  <si>
    <t>Yannai Giannares</t>
  </si>
  <si>
    <t>Targets (Due 10/22)</t>
  </si>
  <si>
    <t>Determine targets</t>
  </si>
  <si>
    <t>Define metrics for each target</t>
  </si>
  <si>
    <t>Charles Whitaker, David Adams</t>
  </si>
  <si>
    <t xml:space="preserve">Define critical targets </t>
  </si>
  <si>
    <t>Establish validation and measurement methods</t>
  </si>
  <si>
    <t>Construct targets and metric catalog</t>
  </si>
  <si>
    <t xml:space="preserve">Submit deliverable </t>
  </si>
  <si>
    <t>Yanni Giannareas, Charles Whitaker</t>
  </si>
  <si>
    <t>This is an empty row</t>
  </si>
  <si>
    <t>Concept Generation (Due 10/29)</t>
  </si>
  <si>
    <t>Decide concept generation tools</t>
  </si>
  <si>
    <t xml:space="preserve">Construct 100 concepts </t>
  </si>
  <si>
    <t>Select high/medium fidelity concepts</t>
  </si>
  <si>
    <t>Concept Selection (Due 11/5)</t>
  </si>
  <si>
    <t>Choose criteria for evaluation</t>
  </si>
  <si>
    <t>Construct House of Quality table</t>
  </si>
  <si>
    <t>Construct Pugh Charts</t>
  </si>
  <si>
    <t>Initiate AHP</t>
  </si>
  <si>
    <t>Formulate decision matrix</t>
  </si>
  <si>
    <t>Clarify the design concepts</t>
  </si>
  <si>
    <t xml:space="preserve">Choose the initial datum concept </t>
  </si>
  <si>
    <t>Run matrix calculations</t>
  </si>
  <si>
    <t>Evaluate the ratings</t>
  </si>
  <si>
    <t>Yanni Giannareas, Mathew Brown</t>
  </si>
  <si>
    <t>Select best concept</t>
  </si>
  <si>
    <t>Virtual Design Review 2 (Due 11/12)</t>
  </si>
  <si>
    <t>Determine speakers</t>
  </si>
  <si>
    <t>Revise powerpoint</t>
  </si>
  <si>
    <t>Charles Whitaker, Riley Ferrer</t>
  </si>
  <si>
    <t>Present presentation</t>
  </si>
  <si>
    <t>David Adams, Mathew Brown</t>
  </si>
  <si>
    <t>Risk Assessment (Due 11/19)</t>
  </si>
  <si>
    <t>Identify hazards</t>
  </si>
  <si>
    <t>Research safety hazard references</t>
  </si>
  <si>
    <t>Identify possible accidents</t>
  </si>
  <si>
    <t>Construct steps to avoid hazards</t>
  </si>
  <si>
    <t>Define safety measures and personal protection</t>
  </si>
  <si>
    <t>Identify emergency responses</t>
  </si>
  <si>
    <t>Bill of Materials (Due 11/29)</t>
  </si>
  <si>
    <t xml:space="preserve">Research materials </t>
  </si>
  <si>
    <t xml:space="preserve">Research components </t>
  </si>
  <si>
    <t xml:space="preserve">Construct budget spreadsheet </t>
  </si>
  <si>
    <t>Construct model</t>
  </si>
  <si>
    <t>Order parts</t>
  </si>
  <si>
    <t>David Adams, Riley Ferrer</t>
  </si>
  <si>
    <t>Virtual Design Review 3 (Due 12/2)</t>
  </si>
  <si>
    <t xml:space="preserve"> Consult/meet with advisor</t>
  </si>
  <si>
    <t>Construct poster</t>
  </si>
  <si>
    <t>Revise poster</t>
  </si>
  <si>
    <t>Rehearse poster</t>
  </si>
  <si>
    <t xml:space="preserve">Revise poster </t>
  </si>
  <si>
    <t>Submit VDR 3</t>
  </si>
  <si>
    <t>Spring Project Plan (Due 12/3)</t>
  </si>
  <si>
    <t>Review milestone dates</t>
  </si>
  <si>
    <t>Determine spring deliverables for the project</t>
  </si>
  <si>
    <t>Determine responsibilities for team members</t>
  </si>
  <si>
    <t>Decide on required assembly processes</t>
  </si>
  <si>
    <t>Mathew Brown</t>
  </si>
  <si>
    <t>This row marks the end of the Project Schedule. DO NOT enter anything in this row. 
Insert new rows ABOVE this one to continue building out your Project Schedule.</t>
  </si>
  <si>
    <t>Insert new rows ABOVE this one</t>
  </si>
  <si>
    <t xml:space="preserve"> </t>
  </si>
  <si>
    <t>SIMPLE GANTT CHART by Vertex42.com</t>
  </si>
  <si>
    <t>https://www.vertex42.com/ExcelTemplates/simple-gantt-chart.html</t>
  </si>
  <si>
    <t>About This Template</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</si>
  <si>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</si>
  <si>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Guide for Screen Readers</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</si>
  <si>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</si>
  <si>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Additional Help</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</si>
  <si>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</si>
  <si>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How to Use the Simple Gantt Chart</t>
  </si>
  <si>
    <t>More Project Management Templates</t>
  </si>
  <si>
    <t>Visit Vertex42.com to download other project management templates, including different types of project schedules, Gantt charts, tasks lists, etc.</t>
  </si>
  <si>
    <t>Project Management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</si>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</sst>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23">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s>
  <fills count="3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rgb="FFFFFF00"/>
        <bgColor indexed="64"/>
      </patternFill>
    </fill>
    <fill>
      <patternFill patternType="solid">
        <fgColor rgb="FFEDF765"/>
        <bgColor indexed="64"/>
      </patternFill>
    </fill>
    <fill>
      <patternFill patternType="solid">
        <fgColor rgb="FF934BC9"/>
        <bgColor indexed="64"/>
      </patternFill>
    </fill>
    <fill>
      <patternFill patternType="solid">
        <fgColor rgb="FFC59EE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8"/>
        <bgColor indexed="64"/>
      </patternFill>
    </fill>
    <fill>
      <patternFill patternType="solid">
        <fgColor rgb="FFA7D6E3"/>
        <bgColor indexed="64"/>
      </patternFill>
    </fill>
    <fill>
      <patternFill patternType="solid">
        <fgColor rgb="FF00B050"/>
        <bgColor indexed="64"/>
      </patternFill>
    </fill>
    <fill>
      <patternFill patternType="solid">
        <fgColor rgb="FF2FFF8D"/>
        <bgColor indexed="64"/>
      </patternFill>
    </fill>
    <fill>
      <patternFill patternType="solid">
        <fgColor rgb="FFF672E3"/>
        <bgColor indexed="64"/>
      </patternFill>
    </fill>
    <fill>
      <patternFill patternType="solid">
        <fgColor rgb="FFFAACEF"/>
        <bgColor indexed="64"/>
      </patternFill>
    </fill>
  </fills>
  <borders count="1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43"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155">
    <xf numFmtId="0" fontId="0" fillId="0" borderId="0" xfId="0"/>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167" fontId="11" fillId="7" borderId="0" xfId="0" applyNumberFormat="1" applyFont="1" applyFill="1" applyAlignment="1">
      <alignment horizontal="center" vertical="center"/>
    </xf>
    <xf numFmtId="167" fontId="11" fillId="7" borderId="6" xfId="0" applyNumberFormat="1" applyFont="1" applyFill="1" applyBorder="1" applyAlignment="1">
      <alignment horizontal="center" vertical="center"/>
    </xf>
    <xf numFmtId="167" fontId="11" fillId="7" borderId="7" xfId="0" applyNumberFormat="1" applyFont="1" applyFill="1" applyBorder="1" applyAlignment="1">
      <alignment horizontal="center" vertical="center"/>
    </xf>
    <xf numFmtId="0" fontId="12" fillId="12" borderId="8" xfId="0" applyFont="1" applyFill="1" applyBorder="1" applyAlignment="1">
      <alignment horizontal="center" vertical="center" shrinkToFit="1"/>
    </xf>
    <xf numFmtId="0" fontId="14" fillId="0" borderId="0" xfId="0" applyFont="1"/>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164" fontId="0" fillId="8" borderId="2" xfId="0" applyNumberFormat="1" applyFill="1" applyBorder="1" applyAlignment="1">
      <alignment horizontal="center" vertical="center"/>
    </xf>
    <xf numFmtId="164" fontId="5" fillId="8"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164" fontId="0" fillId="9" borderId="2" xfId="0" applyNumberFormat="1" applyFill="1" applyBorder="1" applyAlignment="1">
      <alignment horizontal="center" vertical="center"/>
    </xf>
    <xf numFmtId="164" fontId="5" fillId="9" borderId="2" xfId="0" applyNumberFormat="1"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164" fontId="0" fillId="6" borderId="2" xfId="0" applyNumberFormat="1" applyFill="1" applyBorder="1" applyAlignment="1">
      <alignment horizontal="center" vertical="center"/>
    </xf>
    <xf numFmtId="164" fontId="5" fillId="6" borderId="2" xfId="0" applyNumberFormat="1"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4" fontId="0" fillId="5" borderId="2" xfId="0" applyNumberFormat="1" applyFill="1" applyBorder="1" applyAlignment="1">
      <alignment horizontal="center" vertical="center"/>
    </xf>
    <xf numFmtId="164" fontId="5" fillId="5" borderId="2" xfId="0" applyNumberFormat="1"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15" fillId="0" borderId="0" xfId="1" applyFont="1" applyProtection="1">
      <alignment vertical="top"/>
    </xf>
    <xf numFmtId="0" fontId="13" fillId="0" borderId="0" xfId="5" applyAlignment="1">
      <alignment horizontal="left"/>
    </xf>
    <xf numFmtId="164" fontId="9" fillId="3" borderId="2" xfId="10" applyFill="1">
      <alignment horizontal="center" vertical="center"/>
    </xf>
    <xf numFmtId="164" fontId="9" fillId="4" borderId="2" xfId="10" applyFill="1">
      <alignment horizontal="center" vertical="center"/>
    </xf>
    <xf numFmtId="164" fontId="9" fillId="11" borderId="2" xfId="10" applyFill="1">
      <alignment horizontal="center" vertical="center"/>
    </xf>
    <xf numFmtId="164" fontId="9" fillId="10" borderId="2" xfId="10" applyFill="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0" fillId="10" borderId="2" xfId="12" applyFont="1" applyFill="1">
      <alignment horizontal="left" vertical="center" indent="2"/>
    </xf>
    <xf numFmtId="0" fontId="0" fillId="3" borderId="2" xfId="12" applyFont="1" applyFill="1">
      <alignment horizontal="left" vertical="center" indent="2"/>
    </xf>
    <xf numFmtId="0" fontId="1" fillId="0" borderId="0" xfId="0" applyFont="1" applyAlignment="1">
      <alignment horizontal="center"/>
    </xf>
    <xf numFmtId="0" fontId="0" fillId="0" borderId="0" xfId="0" applyAlignment="1">
      <alignment horizontal="center" wrapText="1"/>
    </xf>
    <xf numFmtId="0" fontId="9" fillId="8" borderId="2" xfId="11" applyFill="1">
      <alignment horizontal="center" vertical="center"/>
    </xf>
    <xf numFmtId="0" fontId="0" fillId="3" borderId="2" xfId="12" applyFont="1" applyFill="1" applyAlignment="1">
      <alignment horizontal="center" vertical="center"/>
    </xf>
    <xf numFmtId="0" fontId="9" fillId="9" borderId="2" xfId="11" applyFill="1">
      <alignment horizontal="center" vertical="center"/>
    </xf>
    <xf numFmtId="0" fontId="9" fillId="6"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14" fillId="0" borderId="0" xfId="0" applyFont="1" applyAlignment="1">
      <alignment horizontal="center"/>
    </xf>
    <xf numFmtId="0" fontId="9" fillId="14" borderId="2" xfId="11" applyFill="1">
      <alignment horizontal="center" vertical="center"/>
    </xf>
    <xf numFmtId="9" fontId="5" fillId="14" borderId="2" xfId="2" applyFont="1" applyFill="1" applyBorder="1" applyAlignment="1">
      <alignment horizontal="center" vertical="center"/>
    </xf>
    <xf numFmtId="164" fontId="9" fillId="14" borderId="2" xfId="10" applyFill="1">
      <alignment horizontal="center" vertical="center"/>
    </xf>
    <xf numFmtId="0" fontId="6" fillId="14" borderId="2" xfId="12" applyFont="1" applyFill="1">
      <alignment horizontal="left" vertical="center" indent="2"/>
    </xf>
    <xf numFmtId="0" fontId="9" fillId="15" borderId="2" xfId="12" applyFill="1">
      <alignment horizontal="left" vertical="center" indent="2"/>
    </xf>
    <xf numFmtId="0" fontId="9" fillId="15" borderId="2" xfId="11" applyFill="1">
      <alignment horizontal="center" vertical="center"/>
    </xf>
    <xf numFmtId="9" fontId="5" fillId="15" borderId="2" xfId="2" applyFont="1" applyFill="1" applyBorder="1" applyAlignment="1">
      <alignment horizontal="center" vertical="center"/>
    </xf>
    <xf numFmtId="164" fontId="9" fillId="15" borderId="2" xfId="10" applyFill="1">
      <alignment horizontal="center" vertical="center"/>
    </xf>
    <xf numFmtId="0" fontId="6" fillId="16" borderId="2" xfId="12" applyFont="1" applyFill="1">
      <alignment horizontal="left" vertical="center" indent="2"/>
    </xf>
    <xf numFmtId="0" fontId="9" fillId="16" borderId="2" xfId="11" applyFill="1">
      <alignment horizontal="center" vertical="center"/>
    </xf>
    <xf numFmtId="9" fontId="5" fillId="16" borderId="2" xfId="2" applyFont="1" applyFill="1" applyBorder="1" applyAlignment="1">
      <alignment horizontal="center" vertical="center"/>
    </xf>
    <xf numFmtId="164" fontId="9" fillId="16" borderId="2" xfId="10" applyFill="1">
      <alignment horizontal="center" vertical="center"/>
    </xf>
    <xf numFmtId="0" fontId="9" fillId="7" borderId="2" xfId="12" applyFill="1">
      <alignment horizontal="left" vertical="center" indent="2"/>
    </xf>
    <xf numFmtId="0" fontId="9" fillId="7" borderId="2" xfId="11" applyFill="1">
      <alignment horizontal="center" vertical="center"/>
    </xf>
    <xf numFmtId="9" fontId="5" fillId="7" borderId="2" xfId="2" applyFont="1" applyFill="1" applyBorder="1" applyAlignment="1">
      <alignment horizontal="center" vertical="center"/>
    </xf>
    <xf numFmtId="164" fontId="9" fillId="7" borderId="2" xfId="10" applyFill="1">
      <alignment horizontal="center" vertical="center"/>
    </xf>
    <xf numFmtId="0" fontId="6" fillId="17" borderId="2" xfId="12" applyFont="1" applyFill="1">
      <alignment horizontal="left" vertical="center" indent="2"/>
    </xf>
    <xf numFmtId="0" fontId="0" fillId="17" borderId="2" xfId="11" applyFont="1" applyFill="1">
      <alignment horizontal="center" vertical="center"/>
    </xf>
    <xf numFmtId="9" fontId="5" fillId="17" borderId="2" xfId="2" applyFont="1" applyFill="1" applyBorder="1" applyAlignment="1">
      <alignment horizontal="center" vertical="center"/>
    </xf>
    <xf numFmtId="164" fontId="0" fillId="17" borderId="2" xfId="10" applyFont="1" applyFill="1">
      <alignment horizontal="center" vertical="center"/>
    </xf>
    <xf numFmtId="0" fontId="0" fillId="18" borderId="2" xfId="12" applyFont="1" applyFill="1">
      <alignment horizontal="left" vertical="center" indent="2"/>
    </xf>
    <xf numFmtId="9" fontId="5" fillId="18" borderId="2" xfId="2" applyFont="1" applyFill="1" applyBorder="1" applyAlignment="1">
      <alignment horizontal="center" vertical="center"/>
    </xf>
    <xf numFmtId="164" fontId="0" fillId="18" borderId="2" xfId="10" applyFont="1" applyFill="1">
      <alignment horizontal="center" vertical="center"/>
    </xf>
    <xf numFmtId="0" fontId="6" fillId="19" borderId="2" xfId="12" applyFont="1" applyFill="1">
      <alignment horizontal="left" vertical="center" indent="2"/>
    </xf>
    <xf numFmtId="0" fontId="0" fillId="19" borderId="2" xfId="11" applyFont="1" applyFill="1">
      <alignment horizontal="center" vertical="center"/>
    </xf>
    <xf numFmtId="9" fontId="5" fillId="19" borderId="2" xfId="2" applyFont="1" applyFill="1" applyBorder="1" applyAlignment="1">
      <alignment horizontal="center" vertical="center"/>
    </xf>
    <xf numFmtId="164" fontId="0" fillId="19" borderId="2" xfId="10" applyFont="1" applyFill="1">
      <alignment horizontal="center" vertical="center"/>
    </xf>
    <xf numFmtId="0" fontId="0" fillId="20" borderId="2" xfId="12" applyFont="1" applyFill="1">
      <alignment horizontal="left" vertical="center" indent="2"/>
    </xf>
    <xf numFmtId="9" fontId="5" fillId="20" borderId="2" xfId="2" applyFont="1" applyFill="1" applyBorder="1" applyAlignment="1">
      <alignment horizontal="center" vertical="center"/>
    </xf>
    <xf numFmtId="164" fontId="0" fillId="20" borderId="2" xfId="10" applyFont="1" applyFill="1">
      <alignment horizontal="center" vertical="center"/>
    </xf>
    <xf numFmtId="0" fontId="0" fillId="15" borderId="2" xfId="12" applyFont="1" applyFill="1">
      <alignment horizontal="left" vertical="center" indent="2"/>
    </xf>
    <xf numFmtId="0" fontId="0" fillId="7" borderId="2" xfId="12" applyFont="1" applyFill="1">
      <alignment horizontal="left" vertical="center" indent="2"/>
    </xf>
    <xf numFmtId="9" fontId="5" fillId="21" borderId="2" xfId="2" applyFont="1" applyFill="1" applyBorder="1" applyAlignment="1">
      <alignment horizontal="center" vertical="center"/>
    </xf>
    <xf numFmtId="164" fontId="0" fillId="21" borderId="2" xfId="10" applyFont="1" applyFill="1">
      <alignment horizontal="center" vertical="center"/>
    </xf>
    <xf numFmtId="0" fontId="0" fillId="21" borderId="2" xfId="11" applyFont="1" applyFill="1">
      <alignment horizontal="center" vertical="center"/>
    </xf>
    <xf numFmtId="0" fontId="0" fillId="22" borderId="2" xfId="12" applyFont="1" applyFill="1">
      <alignment horizontal="left" vertical="center" indent="2"/>
    </xf>
    <xf numFmtId="9" fontId="5" fillId="22" borderId="2" xfId="2" applyFont="1" applyFill="1" applyBorder="1" applyAlignment="1">
      <alignment horizontal="center" vertical="center"/>
    </xf>
    <xf numFmtId="164" fontId="0" fillId="22" borderId="2" xfId="10" applyFont="1" applyFill="1">
      <alignment horizontal="center" vertical="center"/>
    </xf>
    <xf numFmtId="0" fontId="6" fillId="21" borderId="2" xfId="12" applyFont="1" applyFill="1">
      <alignment horizontal="left" vertical="center" indent="2"/>
    </xf>
    <xf numFmtId="0" fontId="6" fillId="23" borderId="2" xfId="12" applyFont="1" applyFill="1">
      <alignment horizontal="left" vertical="center" indent="2"/>
    </xf>
    <xf numFmtId="0" fontId="0" fillId="23" borderId="2" xfId="11" applyFont="1" applyFill="1">
      <alignment horizontal="center" vertical="center"/>
    </xf>
    <xf numFmtId="9" fontId="5" fillId="23" borderId="2" xfId="2" applyFont="1" applyFill="1" applyBorder="1" applyAlignment="1">
      <alignment horizontal="center" vertical="center"/>
    </xf>
    <xf numFmtId="164" fontId="0" fillId="23" borderId="2" xfId="10" applyFont="1" applyFill="1">
      <alignment horizontal="center" vertical="center"/>
    </xf>
    <xf numFmtId="0" fontId="0" fillId="24" borderId="2" xfId="12" applyFont="1" applyFill="1">
      <alignment horizontal="left" vertical="center" indent="2"/>
    </xf>
    <xf numFmtId="9" fontId="5" fillId="24" borderId="2" xfId="2" applyFont="1" applyFill="1" applyBorder="1" applyAlignment="1">
      <alignment horizontal="center" vertical="center"/>
    </xf>
    <xf numFmtId="164" fontId="0" fillId="24" borderId="2" xfId="10" applyFont="1" applyFill="1">
      <alignment horizontal="center" vertical="center"/>
    </xf>
    <xf numFmtId="0" fontId="0" fillId="25" borderId="2" xfId="11" applyFont="1" applyFill="1">
      <alignment horizontal="center" vertical="center"/>
    </xf>
    <xf numFmtId="9" fontId="5" fillId="25" borderId="2" xfId="2" applyFont="1" applyFill="1" applyBorder="1" applyAlignment="1">
      <alignment horizontal="center" vertical="center"/>
    </xf>
    <xf numFmtId="164" fontId="0" fillId="25" borderId="2" xfId="10" applyFont="1" applyFill="1">
      <alignment horizontal="center" vertical="center"/>
    </xf>
    <xf numFmtId="0" fontId="0" fillId="26" borderId="2" xfId="12" applyFont="1" applyFill="1">
      <alignment horizontal="left" vertical="center" indent="2"/>
    </xf>
    <xf numFmtId="9" fontId="5" fillId="26" borderId="2" xfId="2" applyFont="1" applyFill="1" applyBorder="1" applyAlignment="1">
      <alignment horizontal="center" vertical="center"/>
    </xf>
    <xf numFmtId="164" fontId="0" fillId="26" borderId="2" xfId="10" applyFont="1" applyFill="1">
      <alignment horizontal="center" vertical="center"/>
    </xf>
    <xf numFmtId="0" fontId="6" fillId="25" borderId="2" xfId="12" applyFont="1" applyFill="1">
      <alignment horizontal="left" vertical="center" indent="2"/>
    </xf>
    <xf numFmtId="0" fontId="6" fillId="27" borderId="2" xfId="12" applyFont="1" applyFill="1">
      <alignment horizontal="left" vertical="center" indent="2"/>
    </xf>
    <xf numFmtId="164" fontId="0" fillId="27" borderId="2" xfId="10" applyFont="1" applyFill="1">
      <alignment horizontal="center" vertical="center"/>
    </xf>
    <xf numFmtId="9" fontId="5" fillId="27" borderId="2" xfId="2" applyFont="1" applyFill="1" applyBorder="1" applyAlignment="1">
      <alignment horizontal="center" vertical="center"/>
    </xf>
    <xf numFmtId="164" fontId="0" fillId="28" borderId="2" xfId="10" applyFont="1" applyFill="1">
      <alignment horizontal="center" vertical="center"/>
    </xf>
    <xf numFmtId="9" fontId="5" fillId="28" borderId="2" xfId="2" applyFont="1" applyFill="1" applyBorder="1" applyAlignment="1">
      <alignment horizontal="center" vertical="center"/>
    </xf>
    <xf numFmtId="0" fontId="6" fillId="29" borderId="2" xfId="12" applyFont="1" applyFill="1">
      <alignment horizontal="left" vertical="center" indent="2"/>
    </xf>
    <xf numFmtId="164" fontId="0" fillId="29" borderId="2" xfId="10" applyFont="1" applyFill="1">
      <alignment horizontal="center" vertical="center"/>
    </xf>
    <xf numFmtId="9" fontId="5" fillId="29" borderId="2" xfId="2" applyFont="1" applyFill="1" applyBorder="1" applyAlignment="1">
      <alignment horizontal="center" vertical="center"/>
    </xf>
    <xf numFmtId="0" fontId="0" fillId="30" borderId="2" xfId="12" applyFont="1" applyFill="1">
      <alignment horizontal="left" vertical="center" indent="2"/>
    </xf>
    <xf numFmtId="164" fontId="0" fillId="30" borderId="2" xfId="10" applyFont="1" applyFill="1">
      <alignment horizontal="center" vertical="center"/>
    </xf>
    <xf numFmtId="9" fontId="5" fillId="30" borderId="2" xfId="2" applyFont="1" applyFill="1" applyBorder="1" applyAlignment="1">
      <alignment horizontal="center" vertical="center"/>
    </xf>
    <xf numFmtId="0" fontId="10" fillId="0" borderId="0" xfId="6" applyAlignment="1">
      <alignment horizontal="left" vertical="center"/>
    </xf>
    <xf numFmtId="0" fontId="10" fillId="0" borderId="0" xfId="7" applyAlignment="1">
      <alignment horizontal="left" vertical="top"/>
    </xf>
    <xf numFmtId="164" fontId="5" fillId="24" borderId="2" xfId="2" applyNumberFormat="1" applyFont="1" applyFill="1" applyBorder="1" applyAlignment="1">
      <alignment horizontal="center" vertical="center"/>
    </xf>
    <xf numFmtId="164" fontId="0" fillId="28" borderId="2" xfId="10" applyFont="1" applyFill="1" applyAlignment="1">
      <alignment horizontal="left" vertical="center" indent="2"/>
    </xf>
    <xf numFmtId="166" fontId="0" fillId="7" borderId="4" xfId="0" applyNumberFormat="1" applyFill="1" applyBorder="1" applyAlignment="1">
      <alignment horizontal="left" vertical="center" wrapText="1" indent="1"/>
    </xf>
    <xf numFmtId="166" fontId="0" fillId="7" borderId="1" xfId="0" applyNumberFormat="1" applyFill="1" applyBorder="1" applyAlignment="1">
      <alignment horizontal="left" vertical="center" wrapText="1" indent="1"/>
    </xf>
    <xf numFmtId="166" fontId="0" fillId="7" borderId="5" xfId="0" applyNumberFormat="1" applyFill="1" applyBorder="1" applyAlignment="1">
      <alignment horizontal="left" vertical="center" wrapText="1" indent="1"/>
    </xf>
    <xf numFmtId="0" fontId="9" fillId="0" borderId="0" xfId="8" applyAlignment="1">
      <alignment horizontal="right" indent="1"/>
    </xf>
    <xf numFmtId="0" fontId="9" fillId="0" borderId="7" xfId="8" applyBorder="1" applyAlignment="1">
      <alignment horizontal="right" indent="1"/>
    </xf>
    <xf numFmtId="165" fontId="9" fillId="0" borderId="3" xfId="9" applyAlignment="1">
      <alignment horizontal="center" vertical="center"/>
    </xf>
    <xf numFmtId="0" fontId="0" fillId="0" borderId="10" xfId="0" applyBorder="1" applyAlignment="1"/>
    <xf numFmtId="0" fontId="15" fillId="0" borderId="0" xfId="1" applyFont="1" applyAlignment="1" applyProtection="1">
      <alignment horizontal="center"/>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A7D6E3"/>
      <color rgb="FFFAACEF"/>
      <color rgb="FFF672E3"/>
      <color rgb="FF2FFF8D"/>
      <color rgb="FF8FF765"/>
      <color rgb="FFC59EE2"/>
      <color rgb="FF934BC9"/>
      <color rgb="FFEDF765"/>
      <color rgb="FF215881"/>
      <color rgb="FF4264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127"/>
  <sheetViews>
    <sheetView showGridLines="0" tabSelected="1" showRuler="0" zoomScale="62" zoomScaleNormal="62" zoomScalePageLayoutView="70" workbookViewId="0">
      <pane ySplit="6" topLeftCell="A7" activePane="bottomLeft" state="frozen"/>
      <selection pane="bottomLeft" activeCell="P39" sqref="P39"/>
    </sheetView>
  </sheetViews>
  <sheetFormatPr defaultRowHeight="30" customHeight="1"/>
  <cols>
    <col min="1" max="1" width="2.7109375" style="55" customWidth="1"/>
    <col min="2" max="2" width="46.28515625" customWidth="1"/>
    <col min="3" max="3" width="32.85546875" style="4" customWidth="1"/>
    <col min="4" max="4" width="10.7109375" customWidth="1"/>
    <col min="5" max="5" width="10.42578125" style="4" customWidth="1"/>
    <col min="6" max="6" width="10.42578125" customWidth="1"/>
    <col min="7" max="7" width="2.7109375" customWidth="1"/>
    <col min="8" max="8" width="6.140625" hidden="1" customWidth="1"/>
    <col min="9" max="64" width="2.5703125" customWidth="1"/>
    <col min="69" max="70" width="10.28515625"/>
  </cols>
  <sheetData>
    <row r="1" spans="1:64" ht="30" customHeight="1">
      <c r="A1" s="56" t="s">
        <v>0</v>
      </c>
      <c r="B1" s="59" t="s">
        <v>1</v>
      </c>
      <c r="C1" s="70"/>
      <c r="D1" s="1"/>
      <c r="E1" s="3"/>
      <c r="F1" s="44"/>
      <c r="H1" s="1"/>
      <c r="I1" s="13"/>
    </row>
    <row r="2" spans="1:64" ht="30" customHeight="1">
      <c r="A2" s="55" t="s">
        <v>2</v>
      </c>
      <c r="B2" s="143" t="s">
        <v>3</v>
      </c>
      <c r="I2" s="58"/>
    </row>
    <row r="3" spans="1:64" ht="30" customHeight="1">
      <c r="A3" s="55" t="s">
        <v>4</v>
      </c>
      <c r="B3" s="144" t="s">
        <v>5</v>
      </c>
      <c r="C3" s="150" t="s">
        <v>6</v>
      </c>
      <c r="D3" s="151"/>
      <c r="E3" s="152">
        <f>DATE(2022,1,5)</f>
        <v>44566</v>
      </c>
      <c r="F3" s="152"/>
    </row>
    <row r="4" spans="1:64" ht="30" customHeight="1">
      <c r="A4" s="56" t="s">
        <v>7</v>
      </c>
      <c r="C4" s="150" t="s">
        <v>8</v>
      </c>
      <c r="D4" s="151"/>
      <c r="E4" s="6">
        <v>7</v>
      </c>
      <c r="I4" s="147">
        <f>I5</f>
        <v>44606</v>
      </c>
      <c r="J4" s="148"/>
      <c r="K4" s="148"/>
      <c r="L4" s="148"/>
      <c r="M4" s="148"/>
      <c r="N4" s="148"/>
      <c r="O4" s="149"/>
      <c r="P4" s="147">
        <f>P5</f>
        <v>44613</v>
      </c>
      <c r="Q4" s="148"/>
      <c r="R4" s="148"/>
      <c r="S4" s="148"/>
      <c r="T4" s="148"/>
      <c r="U4" s="148"/>
      <c r="V4" s="149"/>
      <c r="W4" s="147">
        <f>W5</f>
        <v>44620</v>
      </c>
      <c r="X4" s="148"/>
      <c r="Y4" s="148"/>
      <c r="Z4" s="148"/>
      <c r="AA4" s="148"/>
      <c r="AB4" s="148"/>
      <c r="AC4" s="149"/>
      <c r="AD4" s="147">
        <f>AD5</f>
        <v>44627</v>
      </c>
      <c r="AE4" s="148"/>
      <c r="AF4" s="148"/>
      <c r="AG4" s="148"/>
      <c r="AH4" s="148"/>
      <c r="AI4" s="148"/>
      <c r="AJ4" s="149"/>
      <c r="AK4" s="147">
        <f>AK5</f>
        <v>44634</v>
      </c>
      <c r="AL4" s="148"/>
      <c r="AM4" s="148"/>
      <c r="AN4" s="148"/>
      <c r="AO4" s="148"/>
      <c r="AP4" s="148"/>
      <c r="AQ4" s="149"/>
      <c r="AR4" s="147">
        <f>AR5</f>
        <v>44641</v>
      </c>
      <c r="AS4" s="148"/>
      <c r="AT4" s="148"/>
      <c r="AU4" s="148"/>
      <c r="AV4" s="148"/>
      <c r="AW4" s="148"/>
      <c r="AX4" s="149"/>
      <c r="AY4" s="147">
        <f>AY5</f>
        <v>44648</v>
      </c>
      <c r="AZ4" s="148"/>
      <c r="BA4" s="148"/>
      <c r="BB4" s="148"/>
      <c r="BC4" s="148"/>
      <c r="BD4" s="148"/>
      <c r="BE4" s="149"/>
      <c r="BF4" s="147">
        <f>BF5</f>
        <v>44655</v>
      </c>
      <c r="BG4" s="148"/>
      <c r="BH4" s="148"/>
      <c r="BI4" s="148"/>
      <c r="BJ4" s="148"/>
      <c r="BK4" s="148"/>
      <c r="BL4" s="149"/>
    </row>
    <row r="5" spans="1:64" ht="15" customHeight="1">
      <c r="A5" s="56" t="s">
        <v>9</v>
      </c>
      <c r="B5" s="153"/>
      <c r="C5" s="153"/>
      <c r="D5" s="153"/>
      <c r="E5" s="153"/>
      <c r="F5" s="153"/>
      <c r="G5" s="153"/>
      <c r="I5" s="10">
        <f>Project_Start-WEEKDAY(Project_Start,1)+2+7*(Display_Week-1)</f>
        <v>44606</v>
      </c>
      <c r="J5" s="9">
        <f>I5+1</f>
        <v>44607</v>
      </c>
      <c r="K5" s="9">
        <f t="shared" ref="K5:AX5" si="0">J5+1</f>
        <v>44608</v>
      </c>
      <c r="L5" s="9">
        <f t="shared" si="0"/>
        <v>44609</v>
      </c>
      <c r="M5" s="9">
        <f t="shared" si="0"/>
        <v>44610</v>
      </c>
      <c r="N5" s="9">
        <f t="shared" si="0"/>
        <v>44611</v>
      </c>
      <c r="O5" s="11">
        <f t="shared" si="0"/>
        <v>44612</v>
      </c>
      <c r="P5" s="10">
        <f>O5+1</f>
        <v>44613</v>
      </c>
      <c r="Q5" s="9">
        <f>P5+1</f>
        <v>44614</v>
      </c>
      <c r="R5" s="9">
        <f t="shared" si="0"/>
        <v>44615</v>
      </c>
      <c r="S5" s="9">
        <f t="shared" si="0"/>
        <v>44616</v>
      </c>
      <c r="T5" s="9">
        <f t="shared" si="0"/>
        <v>44617</v>
      </c>
      <c r="U5" s="9">
        <f t="shared" si="0"/>
        <v>44618</v>
      </c>
      <c r="V5" s="11">
        <f t="shared" si="0"/>
        <v>44619</v>
      </c>
      <c r="W5" s="10">
        <f>V5+1</f>
        <v>44620</v>
      </c>
      <c r="X5" s="9">
        <f>W5+1</f>
        <v>44621</v>
      </c>
      <c r="Y5" s="9">
        <f t="shared" si="0"/>
        <v>44622</v>
      </c>
      <c r="Z5" s="9">
        <f t="shared" si="0"/>
        <v>44623</v>
      </c>
      <c r="AA5" s="9">
        <f t="shared" si="0"/>
        <v>44624</v>
      </c>
      <c r="AB5" s="9">
        <f t="shared" si="0"/>
        <v>44625</v>
      </c>
      <c r="AC5" s="11">
        <f t="shared" si="0"/>
        <v>44626</v>
      </c>
      <c r="AD5" s="10">
        <f>AC5+1</f>
        <v>44627</v>
      </c>
      <c r="AE5" s="9">
        <f>AD5+1</f>
        <v>44628</v>
      </c>
      <c r="AF5" s="9">
        <f t="shared" si="0"/>
        <v>44629</v>
      </c>
      <c r="AG5" s="9">
        <f t="shared" si="0"/>
        <v>44630</v>
      </c>
      <c r="AH5" s="9">
        <f t="shared" si="0"/>
        <v>44631</v>
      </c>
      <c r="AI5" s="9">
        <f t="shared" si="0"/>
        <v>44632</v>
      </c>
      <c r="AJ5" s="11">
        <f t="shared" si="0"/>
        <v>44633</v>
      </c>
      <c r="AK5" s="10">
        <f>AJ5+1</f>
        <v>44634</v>
      </c>
      <c r="AL5" s="9">
        <f>AK5+1</f>
        <v>44635</v>
      </c>
      <c r="AM5" s="9">
        <f t="shared" si="0"/>
        <v>44636</v>
      </c>
      <c r="AN5" s="9">
        <f t="shared" si="0"/>
        <v>44637</v>
      </c>
      <c r="AO5" s="9">
        <f t="shared" si="0"/>
        <v>44638</v>
      </c>
      <c r="AP5" s="9">
        <f t="shared" si="0"/>
        <v>44639</v>
      </c>
      <c r="AQ5" s="11">
        <f t="shared" si="0"/>
        <v>44640</v>
      </c>
      <c r="AR5" s="10">
        <f>AQ5+1</f>
        <v>44641</v>
      </c>
      <c r="AS5" s="9">
        <f>AR5+1</f>
        <v>44642</v>
      </c>
      <c r="AT5" s="9">
        <f t="shared" si="0"/>
        <v>44643</v>
      </c>
      <c r="AU5" s="9">
        <f t="shared" si="0"/>
        <v>44644</v>
      </c>
      <c r="AV5" s="9">
        <f t="shared" si="0"/>
        <v>44645</v>
      </c>
      <c r="AW5" s="9">
        <f t="shared" si="0"/>
        <v>44646</v>
      </c>
      <c r="AX5" s="11">
        <f t="shared" si="0"/>
        <v>44647</v>
      </c>
      <c r="AY5" s="10">
        <f>AX5+1</f>
        <v>44648</v>
      </c>
      <c r="AZ5" s="9">
        <f>AY5+1</f>
        <v>44649</v>
      </c>
      <c r="BA5" s="9">
        <f t="shared" ref="BA5:BE5" si="1">AZ5+1</f>
        <v>44650</v>
      </c>
      <c r="BB5" s="9">
        <f t="shared" si="1"/>
        <v>44651</v>
      </c>
      <c r="BC5" s="9">
        <f t="shared" si="1"/>
        <v>44652</v>
      </c>
      <c r="BD5" s="9">
        <f t="shared" si="1"/>
        <v>44653</v>
      </c>
      <c r="BE5" s="11">
        <f t="shared" si="1"/>
        <v>44654</v>
      </c>
      <c r="BF5" s="10">
        <f>BE5+1</f>
        <v>44655</v>
      </c>
      <c r="BG5" s="9">
        <f>BF5+1</f>
        <v>44656</v>
      </c>
      <c r="BH5" s="9">
        <f t="shared" ref="BH5:BL5" si="2">BG5+1</f>
        <v>44657</v>
      </c>
      <c r="BI5" s="9">
        <f t="shared" si="2"/>
        <v>44658</v>
      </c>
      <c r="BJ5" s="9">
        <f t="shared" si="2"/>
        <v>44659</v>
      </c>
      <c r="BK5" s="9">
        <f t="shared" si="2"/>
        <v>44660</v>
      </c>
      <c r="BL5" s="11">
        <f t="shared" si="2"/>
        <v>44661</v>
      </c>
    </row>
    <row r="6" spans="1:64" ht="30" customHeight="1" thickBot="1">
      <c r="A6" s="56" t="s">
        <v>10</v>
      </c>
      <c r="B6" s="7" t="s">
        <v>11</v>
      </c>
      <c r="C6" s="8" t="s">
        <v>12</v>
      </c>
      <c r="D6" s="8" t="s">
        <v>13</v>
      </c>
      <c r="E6" s="8" t="s">
        <v>14</v>
      </c>
      <c r="F6" s="8" t="s">
        <v>15</v>
      </c>
      <c r="G6" s="8"/>
      <c r="H6" s="8" t="s">
        <v>16</v>
      </c>
      <c r="I6" s="12" t="str">
        <f>LEFT(TEXT(I5,"ddd"),O23)</f>
        <v/>
      </c>
      <c r="J6" s="12" t="str">
        <f>LEFT(TEXT(J5,"ddd"),1)</f>
        <v>m</v>
      </c>
      <c r="K6" s="12" t="str">
        <f t="shared" ref="K6:AR6" si="3">LEFT(TEXT(K5,"ddd"),1)</f>
        <v>m</v>
      </c>
      <c r="L6" s="12" t="str">
        <f>LEFT(TEXT(L5,"ddd"),1)</f>
        <v>j</v>
      </c>
      <c r="M6" s="12" t="str">
        <f t="shared" si="3"/>
        <v>v</v>
      </c>
      <c r="N6" s="12" t="str">
        <f t="shared" si="3"/>
        <v>s</v>
      </c>
      <c r="O6" s="12" t="str">
        <f t="shared" si="3"/>
        <v>d</v>
      </c>
      <c r="P6" s="12" t="str">
        <f>LEFT(TEXT(P5,"ddd"),1)</f>
        <v>l</v>
      </c>
      <c r="Q6" s="12" t="str">
        <f t="shared" si="3"/>
        <v>m</v>
      </c>
      <c r="R6" s="12" t="str">
        <f t="shared" si="3"/>
        <v>m</v>
      </c>
      <c r="S6" s="12" t="str">
        <f t="shared" si="3"/>
        <v>j</v>
      </c>
      <c r="T6" s="12" t="str">
        <f t="shared" si="3"/>
        <v>v</v>
      </c>
      <c r="U6" s="12" t="str">
        <f t="shared" si="3"/>
        <v>s</v>
      </c>
      <c r="V6" s="12" t="str">
        <f t="shared" si="3"/>
        <v>d</v>
      </c>
      <c r="W6" s="12" t="str">
        <f t="shared" si="3"/>
        <v>l</v>
      </c>
      <c r="X6" s="12" t="str">
        <f t="shared" si="3"/>
        <v>m</v>
      </c>
      <c r="Y6" s="12" t="str">
        <f t="shared" si="3"/>
        <v>m</v>
      </c>
      <c r="Z6" s="12" t="str">
        <f t="shared" si="3"/>
        <v>j</v>
      </c>
      <c r="AA6" s="12" t="str">
        <f t="shared" si="3"/>
        <v>v</v>
      </c>
      <c r="AB6" s="12" t="str">
        <f t="shared" si="3"/>
        <v>s</v>
      </c>
      <c r="AC6" s="12" t="str">
        <f t="shared" si="3"/>
        <v>d</v>
      </c>
      <c r="AD6" s="12" t="str">
        <f t="shared" si="3"/>
        <v>l</v>
      </c>
      <c r="AE6" s="12" t="str">
        <f t="shared" si="3"/>
        <v>m</v>
      </c>
      <c r="AF6" s="12" t="str">
        <f t="shared" si="3"/>
        <v>m</v>
      </c>
      <c r="AG6" s="12" t="str">
        <f t="shared" si="3"/>
        <v>j</v>
      </c>
      <c r="AH6" s="12" t="str">
        <f t="shared" si="3"/>
        <v>v</v>
      </c>
      <c r="AI6" s="12" t="str">
        <f t="shared" si="3"/>
        <v>s</v>
      </c>
      <c r="AJ6" s="12" t="str">
        <f t="shared" si="3"/>
        <v>d</v>
      </c>
      <c r="AK6" s="12" t="str">
        <f t="shared" si="3"/>
        <v>l</v>
      </c>
      <c r="AL6" s="12" t="str">
        <f t="shared" si="3"/>
        <v>m</v>
      </c>
      <c r="AM6" s="12" t="str">
        <f t="shared" si="3"/>
        <v>m</v>
      </c>
      <c r="AN6" s="12" t="str">
        <f t="shared" si="3"/>
        <v>j</v>
      </c>
      <c r="AO6" s="12" t="str">
        <f t="shared" si="3"/>
        <v>v</v>
      </c>
      <c r="AP6" s="12" t="str">
        <f t="shared" si="3"/>
        <v>s</v>
      </c>
      <c r="AQ6" s="12" t="str">
        <f t="shared" si="3"/>
        <v>d</v>
      </c>
      <c r="AR6" s="12" t="str">
        <f t="shared" si="3"/>
        <v>l</v>
      </c>
      <c r="AS6" s="12" t="str">
        <f t="shared" ref="AS6:BL6" si="4">LEFT(TEXT(AS5,"ddd"),1)</f>
        <v>m</v>
      </c>
      <c r="AT6" s="12" t="str">
        <f t="shared" si="4"/>
        <v>m</v>
      </c>
      <c r="AU6" s="12" t="str">
        <f t="shared" si="4"/>
        <v>j</v>
      </c>
      <c r="AV6" s="12" t="str">
        <f t="shared" si="4"/>
        <v>v</v>
      </c>
      <c r="AW6" s="12" t="str">
        <f t="shared" si="4"/>
        <v>s</v>
      </c>
      <c r="AX6" s="12" t="str">
        <f t="shared" si="4"/>
        <v>d</v>
      </c>
      <c r="AY6" s="12" t="str">
        <f t="shared" si="4"/>
        <v>l</v>
      </c>
      <c r="AZ6" s="12" t="str">
        <f t="shared" si="4"/>
        <v>m</v>
      </c>
      <c r="BA6" s="12" t="str">
        <f t="shared" si="4"/>
        <v>m</v>
      </c>
      <c r="BB6" s="12" t="str">
        <f t="shared" si="4"/>
        <v>j</v>
      </c>
      <c r="BC6" s="12" t="str">
        <f t="shared" si="4"/>
        <v>v</v>
      </c>
      <c r="BD6" s="12" t="str">
        <f t="shared" si="4"/>
        <v>s</v>
      </c>
      <c r="BE6" s="12" t="str">
        <f t="shared" si="4"/>
        <v>d</v>
      </c>
      <c r="BF6" s="12" t="str">
        <f t="shared" si="4"/>
        <v>l</v>
      </c>
      <c r="BG6" s="12" t="str">
        <f t="shared" si="4"/>
        <v>m</v>
      </c>
      <c r="BH6" s="12" t="str">
        <f t="shared" si="4"/>
        <v>m</v>
      </c>
      <c r="BI6" s="12" t="str">
        <f t="shared" si="4"/>
        <v>j</v>
      </c>
      <c r="BJ6" s="12" t="str">
        <f t="shared" si="4"/>
        <v>v</v>
      </c>
      <c r="BK6" s="12" t="str">
        <f t="shared" si="4"/>
        <v>s</v>
      </c>
      <c r="BL6" s="12" t="str">
        <f t="shared" si="4"/>
        <v>d</v>
      </c>
    </row>
    <row r="7" spans="1:64" ht="30" hidden="1" customHeight="1" thickBot="1">
      <c r="A7" s="55" t="s">
        <v>17</v>
      </c>
      <c r="C7" s="71"/>
      <c r="E7"/>
      <c r="H7" t="str">
        <f ca="1">IF(OR(ISBLANK(task_start),ISBLANK(task_end)),"",task_end-task_start+1)</f>
        <v/>
      </c>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row>
    <row r="8" spans="1:64" s="2" customFormat="1" ht="30" customHeight="1" thickBot="1">
      <c r="A8" s="56" t="s">
        <v>18</v>
      </c>
      <c r="B8" s="15" t="s">
        <v>19</v>
      </c>
      <c r="C8" s="72" t="s">
        <v>20</v>
      </c>
      <c r="D8" s="16"/>
      <c r="E8" s="17"/>
      <c r="F8" s="18"/>
      <c r="G8" s="14"/>
      <c r="H8" s="14" t="str">
        <f t="shared" ref="H8:H120" ca="1" si="5">IF(OR(ISBLANK(task_start),ISBLANK(task_end)),"",task_end-task_start+1)</f>
        <v/>
      </c>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row>
    <row r="9" spans="1:64" s="2" customFormat="1" ht="30" customHeight="1" thickBot="1">
      <c r="A9" s="56" t="s">
        <v>21</v>
      </c>
      <c r="B9" s="64" t="s">
        <v>22</v>
      </c>
      <c r="C9" s="73" t="s">
        <v>23</v>
      </c>
      <c r="D9" s="19">
        <v>1</v>
      </c>
      <c r="E9" s="60">
        <f>Project_Start</f>
        <v>44566</v>
      </c>
      <c r="F9" s="60">
        <f>E9+1</f>
        <v>44567</v>
      </c>
      <c r="G9" s="14"/>
      <c r="H9" s="14">
        <f t="shared" ca="1" si="5"/>
        <v>2</v>
      </c>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row>
    <row r="10" spans="1:64" s="2" customFormat="1" ht="30" customHeight="1" thickBot="1">
      <c r="A10" s="56" t="s">
        <v>24</v>
      </c>
      <c r="B10" s="69" t="s">
        <v>25</v>
      </c>
      <c r="C10" s="73" t="s">
        <v>26</v>
      </c>
      <c r="D10" s="19">
        <v>1</v>
      </c>
      <c r="E10" s="60">
        <f>F9</f>
        <v>44567</v>
      </c>
      <c r="F10" s="60">
        <f>E10+1</f>
        <v>44568</v>
      </c>
      <c r="G10" s="14"/>
      <c r="H10" s="14">
        <f t="shared" ca="1" si="5"/>
        <v>2</v>
      </c>
      <c r="I10" s="41"/>
      <c r="J10" s="41"/>
      <c r="K10" s="41"/>
      <c r="L10" s="41"/>
      <c r="M10" s="41"/>
      <c r="N10" s="41"/>
      <c r="O10" s="41"/>
      <c r="P10" s="41"/>
      <c r="Q10" s="41"/>
      <c r="R10" s="41"/>
      <c r="S10" s="41"/>
      <c r="T10" s="41"/>
      <c r="U10" s="42"/>
      <c r="V10" s="42"/>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64" s="2" customFormat="1" ht="30" customHeight="1" thickBot="1">
      <c r="A11" s="55"/>
      <c r="B11" s="69" t="s">
        <v>27</v>
      </c>
      <c r="C11" s="73" t="s">
        <v>28</v>
      </c>
      <c r="D11" s="19">
        <v>1</v>
      </c>
      <c r="E11" s="60">
        <f>F10</f>
        <v>44568</v>
      </c>
      <c r="F11" s="60">
        <f>E11+2</f>
        <v>44570</v>
      </c>
      <c r="G11" s="14"/>
      <c r="H11" s="14">
        <f t="shared" ca="1" si="5"/>
        <v>3</v>
      </c>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64" s="2" customFormat="1" ht="30" customHeight="1" thickBot="1">
      <c r="A12" s="55"/>
      <c r="B12" s="69" t="s">
        <v>29</v>
      </c>
      <c r="C12" s="73" t="s">
        <v>30</v>
      </c>
      <c r="D12" s="19">
        <v>1</v>
      </c>
      <c r="E12" s="60">
        <f>F11</f>
        <v>44570</v>
      </c>
      <c r="F12" s="60">
        <f>E12+1</f>
        <v>44571</v>
      </c>
      <c r="G12" s="14"/>
      <c r="H12" s="14">
        <f t="shared" ca="1" si="5"/>
        <v>2</v>
      </c>
      <c r="I12" s="41"/>
      <c r="J12" s="41"/>
      <c r="K12" s="41"/>
      <c r="L12" s="41"/>
      <c r="M12" s="41"/>
      <c r="N12" s="41"/>
      <c r="O12" s="41"/>
      <c r="P12" s="41"/>
      <c r="Q12" s="41"/>
      <c r="R12" s="41"/>
      <c r="S12" s="41"/>
      <c r="T12" s="41"/>
      <c r="U12" s="41"/>
      <c r="V12" s="41"/>
      <c r="W12" s="41"/>
      <c r="X12" s="41"/>
      <c r="Y12" s="42"/>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row>
    <row r="13" spans="1:64" s="2" customFormat="1" ht="30" customHeight="1" thickBot="1">
      <c r="A13" s="55"/>
      <c r="B13" s="69" t="s">
        <v>31</v>
      </c>
      <c r="C13" s="73" t="s">
        <v>32</v>
      </c>
      <c r="D13" s="19">
        <v>1</v>
      </c>
      <c r="E13" s="60">
        <f>F12</f>
        <v>44571</v>
      </c>
      <c r="F13" s="60">
        <f>E13+0</f>
        <v>44571</v>
      </c>
      <c r="G13" s="14"/>
      <c r="H13" s="14">
        <f t="shared" ca="1" si="5"/>
        <v>1</v>
      </c>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row>
    <row r="14" spans="1:64" s="2" customFormat="1" ht="30" customHeight="1" thickBot="1">
      <c r="A14" s="56" t="s">
        <v>33</v>
      </c>
      <c r="B14" s="20" t="s">
        <v>34</v>
      </c>
      <c r="C14" s="74"/>
      <c r="D14" s="21"/>
      <c r="E14" s="22"/>
      <c r="F14" s="23"/>
      <c r="G14" s="14"/>
      <c r="H14" s="14" t="str">
        <f t="shared" ca="1" si="5"/>
        <v/>
      </c>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row>
    <row r="15" spans="1:64" s="2" customFormat="1" ht="30" customHeight="1" thickBot="1">
      <c r="A15" s="56"/>
      <c r="B15" s="65" t="s">
        <v>27</v>
      </c>
      <c r="C15" s="24" t="s">
        <v>35</v>
      </c>
      <c r="D15" s="24">
        <v>1</v>
      </c>
      <c r="E15" s="61">
        <v>44445</v>
      </c>
      <c r="F15" s="61">
        <v>44445</v>
      </c>
      <c r="G15" s="14"/>
      <c r="H15" s="14">
        <f t="shared" ca="1" si="5"/>
        <v>1</v>
      </c>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row>
    <row r="16" spans="1:64" s="2" customFormat="1" ht="30" customHeight="1" thickBot="1">
      <c r="A16" s="56"/>
      <c r="B16" s="65" t="s">
        <v>36</v>
      </c>
      <c r="C16" s="24" t="s">
        <v>23</v>
      </c>
      <c r="D16" s="24">
        <v>1</v>
      </c>
      <c r="E16" s="61">
        <v>44446</v>
      </c>
      <c r="F16" s="61">
        <v>44448</v>
      </c>
      <c r="G16" s="14"/>
      <c r="H16" s="14"/>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row>
    <row r="17" spans="1:64" s="2" customFormat="1" ht="30" customHeight="1" thickBot="1">
      <c r="A17" s="55"/>
      <c r="B17" s="65" t="s">
        <v>37</v>
      </c>
      <c r="C17" s="24" t="s">
        <v>26</v>
      </c>
      <c r="D17" s="24">
        <v>1</v>
      </c>
      <c r="E17" s="61">
        <v>44447</v>
      </c>
      <c r="F17" s="61">
        <v>44448</v>
      </c>
      <c r="G17" s="14"/>
      <c r="H17" s="14">
        <f t="shared" ca="1" si="5"/>
        <v>2</v>
      </c>
      <c r="I17" s="41"/>
      <c r="J17" s="41"/>
      <c r="K17" s="41"/>
      <c r="L17" s="41"/>
      <c r="M17" s="41"/>
      <c r="N17" s="41"/>
      <c r="O17" s="41"/>
      <c r="P17" s="41"/>
      <c r="Q17" s="41"/>
      <c r="R17" s="41"/>
      <c r="S17" s="41"/>
      <c r="T17" s="41"/>
      <c r="U17" s="42"/>
      <c r="V17" s="42"/>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row>
    <row r="18" spans="1:64" s="2" customFormat="1" ht="30" customHeight="1" thickBot="1">
      <c r="A18" s="55"/>
      <c r="B18" s="65" t="s">
        <v>38</v>
      </c>
      <c r="C18" s="24" t="s">
        <v>28</v>
      </c>
      <c r="D18" s="24">
        <v>1</v>
      </c>
      <c r="E18" s="61">
        <f t="shared" ref="E18" si="6">E16+1</f>
        <v>44447</v>
      </c>
      <c r="F18" s="61">
        <v>44451</v>
      </c>
      <c r="G18" s="14"/>
      <c r="H18" s="14">
        <f t="shared" ca="1" si="5"/>
        <v>5</v>
      </c>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row>
    <row r="19" spans="1:64" s="2" customFormat="1" ht="30" customHeight="1" thickBot="1">
      <c r="A19" s="55"/>
      <c r="B19" s="65" t="s">
        <v>39</v>
      </c>
      <c r="C19" s="24" t="s">
        <v>30</v>
      </c>
      <c r="D19" s="24">
        <v>1</v>
      </c>
      <c r="E19" s="61">
        <v>44451</v>
      </c>
      <c r="F19" s="61">
        <f>E19+2</f>
        <v>44453</v>
      </c>
      <c r="G19" s="14"/>
      <c r="H19" s="14">
        <f t="shared" ca="1" si="5"/>
        <v>3</v>
      </c>
      <c r="I19" s="41"/>
      <c r="J19" s="41"/>
      <c r="K19" s="41"/>
      <c r="L19" s="41"/>
      <c r="M19" s="41"/>
      <c r="N19" s="41"/>
      <c r="O19" s="41"/>
      <c r="P19" s="41"/>
      <c r="Q19" s="41"/>
      <c r="R19" s="41"/>
      <c r="S19" s="41"/>
      <c r="T19" s="41"/>
      <c r="U19" s="41"/>
      <c r="V19" s="41"/>
      <c r="W19" s="41"/>
      <c r="X19" s="41"/>
      <c r="Y19" s="42"/>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row>
    <row r="20" spans="1:64" s="2" customFormat="1" ht="30" customHeight="1" thickBot="1">
      <c r="A20" s="55"/>
      <c r="B20" s="65" t="s">
        <v>40</v>
      </c>
      <c r="C20" s="24" t="s">
        <v>32</v>
      </c>
      <c r="D20" s="24">
        <v>1</v>
      </c>
      <c r="E20" s="61">
        <v>44452</v>
      </c>
      <c r="F20" s="61">
        <v>44453</v>
      </c>
      <c r="G20" s="14"/>
      <c r="H20" s="14">
        <f t="shared" ca="1" si="5"/>
        <v>2</v>
      </c>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row>
    <row r="21" spans="1:64" s="2" customFormat="1" ht="30" customHeight="1" thickBot="1">
      <c r="A21" s="55"/>
      <c r="B21" s="65" t="s">
        <v>41</v>
      </c>
      <c r="C21" s="24" t="s">
        <v>42</v>
      </c>
      <c r="D21" s="24">
        <v>1</v>
      </c>
      <c r="E21" s="61">
        <v>44450</v>
      </c>
      <c r="F21" s="61">
        <v>44453</v>
      </c>
      <c r="G21" s="14"/>
      <c r="H21" s="14"/>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row>
    <row r="22" spans="1:64" s="2" customFormat="1" ht="30" customHeight="1" thickBot="1">
      <c r="A22" s="55"/>
      <c r="B22" s="65" t="s">
        <v>31</v>
      </c>
      <c r="C22" s="24" t="s">
        <v>43</v>
      </c>
      <c r="D22" s="24">
        <v>1</v>
      </c>
      <c r="E22" s="61">
        <v>44452</v>
      </c>
      <c r="F22" s="61">
        <v>44453</v>
      </c>
      <c r="G22" s="14"/>
      <c r="H22" s="14"/>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row>
    <row r="23" spans="1:64" s="2" customFormat="1" ht="30" customHeight="1" thickBot="1">
      <c r="A23" s="55" t="s">
        <v>44</v>
      </c>
      <c r="B23" s="25" t="s">
        <v>45</v>
      </c>
      <c r="C23" s="75"/>
      <c r="D23" s="26"/>
      <c r="E23" s="27"/>
      <c r="F23" s="28"/>
      <c r="G23" s="14"/>
      <c r="H23" s="14" t="str">
        <f t="shared" ca="1" si="5"/>
        <v/>
      </c>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64" s="2" customFormat="1" ht="30" customHeight="1" thickBot="1">
      <c r="A24" s="55"/>
      <c r="B24" s="66" t="s">
        <v>27</v>
      </c>
      <c r="C24" s="29" t="s">
        <v>35</v>
      </c>
      <c r="D24" s="29">
        <v>1</v>
      </c>
      <c r="E24" s="62">
        <v>44452</v>
      </c>
      <c r="F24" s="62">
        <v>44452</v>
      </c>
      <c r="G24" s="14"/>
      <c r="H24" s="14">
        <f t="shared" ca="1" si="5"/>
        <v>1</v>
      </c>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row>
    <row r="25" spans="1:64" s="2" customFormat="1" ht="30" customHeight="1" thickBot="1">
      <c r="A25" s="55"/>
      <c r="B25" s="66" t="s">
        <v>46</v>
      </c>
      <c r="C25" s="29" t="s">
        <v>23</v>
      </c>
      <c r="D25" s="29">
        <v>1</v>
      </c>
      <c r="E25" s="62">
        <v>44452</v>
      </c>
      <c r="F25" s="62">
        <v>44455</v>
      </c>
      <c r="G25" s="14"/>
      <c r="H25" s="14"/>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row>
    <row r="26" spans="1:64" s="2" customFormat="1" ht="30" customHeight="1" thickBot="1">
      <c r="A26" s="55"/>
      <c r="B26" s="66" t="s">
        <v>47</v>
      </c>
      <c r="C26" s="29" t="s">
        <v>26</v>
      </c>
      <c r="D26" s="29">
        <v>1</v>
      </c>
      <c r="E26" s="62">
        <f>F24+1</f>
        <v>44453</v>
      </c>
      <c r="F26" s="62">
        <v>44459</v>
      </c>
      <c r="G26" s="14"/>
      <c r="H26" s="14">
        <f t="shared" ca="1" si="5"/>
        <v>7</v>
      </c>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row>
    <row r="27" spans="1:64" s="2" customFormat="1" ht="30" customHeight="1" thickBot="1">
      <c r="A27" s="55"/>
      <c r="B27" s="66" t="s">
        <v>48</v>
      </c>
      <c r="C27" s="29" t="s">
        <v>28</v>
      </c>
      <c r="D27" s="29">
        <v>1</v>
      </c>
      <c r="E27" s="62">
        <f>E26+5</f>
        <v>44458</v>
      </c>
      <c r="F27" s="62">
        <f>E27+5</f>
        <v>44463</v>
      </c>
      <c r="G27" s="14"/>
      <c r="H27" s="14">
        <f t="shared" ca="1" si="5"/>
        <v>6</v>
      </c>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64" s="2" customFormat="1" ht="30" customHeight="1" thickBot="1">
      <c r="A28" s="55"/>
      <c r="B28" s="66" t="s">
        <v>49</v>
      </c>
      <c r="C28" s="29" t="s">
        <v>30</v>
      </c>
      <c r="D28" s="29">
        <v>1</v>
      </c>
      <c r="E28" s="62">
        <f>F27+1</f>
        <v>44464</v>
      </c>
      <c r="F28" s="62">
        <v>44469</v>
      </c>
      <c r="G28" s="14"/>
      <c r="H28" s="14">
        <f t="shared" ca="1" si="5"/>
        <v>6</v>
      </c>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64" s="2" customFormat="1" ht="30" customHeight="1" thickBot="1">
      <c r="A29" s="55"/>
      <c r="B29" s="66" t="s">
        <v>50</v>
      </c>
      <c r="C29" s="29" t="s">
        <v>32</v>
      </c>
      <c r="D29" s="29">
        <v>1</v>
      </c>
      <c r="E29" s="62">
        <v>44464</v>
      </c>
      <c r="F29" s="62">
        <v>44470</v>
      </c>
      <c r="G29" s="14"/>
      <c r="H29" s="14"/>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row>
    <row r="30" spans="1:64" s="2" customFormat="1" ht="30" customHeight="1" thickBot="1">
      <c r="A30" s="55"/>
      <c r="B30" s="66" t="s">
        <v>31</v>
      </c>
      <c r="C30" s="29" t="s">
        <v>43</v>
      </c>
      <c r="D30" s="29">
        <v>1</v>
      </c>
      <c r="E30" s="62">
        <v>44469</v>
      </c>
      <c r="F30" s="62">
        <v>44470</v>
      </c>
      <c r="G30" s="14"/>
      <c r="H30" s="14">
        <f t="shared" ca="1" si="5"/>
        <v>2</v>
      </c>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row>
    <row r="31" spans="1:64" s="2" customFormat="1" ht="30" customHeight="1" thickBot="1">
      <c r="A31" s="55" t="s">
        <v>44</v>
      </c>
      <c r="B31" s="30" t="s">
        <v>51</v>
      </c>
      <c r="C31" s="76"/>
      <c r="D31" s="31"/>
      <c r="E31" s="32"/>
      <c r="F31" s="33"/>
      <c r="G31" s="14"/>
      <c r="H31" s="14" t="str">
        <f t="shared" ca="1" si="5"/>
        <v/>
      </c>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64" s="2" customFormat="1" ht="30" customHeight="1" thickBot="1">
      <c r="A32" s="55"/>
      <c r="B32" s="68" t="s">
        <v>27</v>
      </c>
      <c r="C32" s="77" t="s">
        <v>35</v>
      </c>
      <c r="D32" s="34">
        <v>1</v>
      </c>
      <c r="E32" s="63">
        <v>44473</v>
      </c>
      <c r="F32" s="63">
        <v>44473</v>
      </c>
      <c r="G32" s="14"/>
      <c r="H32" s="14">
        <f t="shared" ca="1" si="5"/>
        <v>1</v>
      </c>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row>
    <row r="33" spans="1:64" s="2" customFormat="1" ht="30" customHeight="1" thickBot="1">
      <c r="A33" s="55"/>
      <c r="B33" s="68" t="s">
        <v>52</v>
      </c>
      <c r="C33" s="77" t="s">
        <v>23</v>
      </c>
      <c r="D33" s="34">
        <v>1</v>
      </c>
      <c r="E33" s="63">
        <v>44474</v>
      </c>
      <c r="F33" s="63">
        <v>44475</v>
      </c>
      <c r="G33" s="14"/>
      <c r="H33" s="14"/>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row>
    <row r="34" spans="1:64" s="2" customFormat="1" ht="30" customHeight="1" thickBot="1">
      <c r="A34" s="55"/>
      <c r="B34" s="67" t="s">
        <v>53</v>
      </c>
      <c r="C34" s="77" t="s">
        <v>26</v>
      </c>
      <c r="D34" s="34">
        <v>1</v>
      </c>
      <c r="E34" s="63">
        <v>44474</v>
      </c>
      <c r="F34" s="63">
        <v>44475</v>
      </c>
      <c r="G34" s="14"/>
      <c r="H34" s="14">
        <f t="shared" ca="1" si="5"/>
        <v>2</v>
      </c>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row>
    <row r="35" spans="1:64" s="2" customFormat="1" ht="30" customHeight="1" thickBot="1">
      <c r="A35" s="55"/>
      <c r="B35" s="67" t="s">
        <v>54</v>
      </c>
      <c r="C35" s="77" t="s">
        <v>28</v>
      </c>
      <c r="D35" s="34">
        <v>1</v>
      </c>
      <c r="E35" s="63">
        <v>44476</v>
      </c>
      <c r="F35" s="63">
        <v>44477</v>
      </c>
      <c r="G35" s="14"/>
      <c r="H35" s="14">
        <f t="shared" ca="1" si="5"/>
        <v>2</v>
      </c>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row>
    <row r="36" spans="1:64" s="2" customFormat="1" ht="30" customHeight="1" thickBot="1">
      <c r="A36" s="55"/>
      <c r="B36" s="67" t="s">
        <v>55</v>
      </c>
      <c r="C36" s="77" t="s">
        <v>30</v>
      </c>
      <c r="D36" s="34">
        <v>1</v>
      </c>
      <c r="E36" s="63">
        <v>44476</v>
      </c>
      <c r="F36" s="63">
        <v>44477</v>
      </c>
      <c r="G36" s="14"/>
      <c r="H36" s="14">
        <f t="shared" ca="1" si="5"/>
        <v>2</v>
      </c>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row>
    <row r="37" spans="1:64" s="2" customFormat="1" ht="30" customHeight="1" thickBot="1">
      <c r="A37" s="55"/>
      <c r="B37" s="68" t="s">
        <v>56</v>
      </c>
      <c r="C37" s="77" t="s">
        <v>32</v>
      </c>
      <c r="D37" s="34">
        <v>1</v>
      </c>
      <c r="E37" s="63">
        <v>44473</v>
      </c>
      <c r="F37" s="63">
        <v>44476</v>
      </c>
      <c r="G37" s="14"/>
      <c r="H37" s="14"/>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row>
    <row r="38" spans="1:64" s="2" customFormat="1" ht="30" customHeight="1" thickBot="1">
      <c r="A38" s="55"/>
      <c r="B38" s="67" t="s">
        <v>31</v>
      </c>
      <c r="C38" s="77" t="s">
        <v>32</v>
      </c>
      <c r="D38" s="34">
        <v>1</v>
      </c>
      <c r="E38" s="63">
        <v>44477</v>
      </c>
      <c r="F38" s="63">
        <v>44477</v>
      </c>
      <c r="G38" s="14"/>
      <c r="H38" s="14">
        <f t="shared" ca="1" si="5"/>
        <v>1</v>
      </c>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row>
    <row r="39" spans="1:64" s="2" customFormat="1" ht="30" customHeight="1" thickBot="1">
      <c r="A39" s="55"/>
      <c r="B39" s="82" t="s">
        <v>57</v>
      </c>
      <c r="C39" s="79"/>
      <c r="D39" s="80"/>
      <c r="E39" s="81"/>
      <c r="F39" s="81"/>
      <c r="G39" s="14"/>
      <c r="H39" s="14"/>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row>
    <row r="40" spans="1:64" s="2" customFormat="1" ht="30" customHeight="1" thickBot="1">
      <c r="A40" s="55"/>
      <c r="B40" s="109" t="s">
        <v>27</v>
      </c>
      <c r="C40" s="84" t="s">
        <v>35</v>
      </c>
      <c r="D40" s="85">
        <v>1</v>
      </c>
      <c r="E40" s="86">
        <v>44478</v>
      </c>
      <c r="F40" s="86">
        <v>44478</v>
      </c>
      <c r="G40" s="14"/>
      <c r="H40" s="14"/>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row>
    <row r="41" spans="1:64" s="2" customFormat="1" ht="30" customHeight="1" thickBot="1">
      <c r="A41" s="55"/>
      <c r="B41" s="83" t="s">
        <v>58</v>
      </c>
      <c r="C41" s="84" t="s">
        <v>23</v>
      </c>
      <c r="D41" s="85">
        <v>1</v>
      </c>
      <c r="E41" s="86">
        <v>44479</v>
      </c>
      <c r="F41" s="86">
        <v>44480</v>
      </c>
      <c r="G41" s="14"/>
      <c r="H41" s="14"/>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row>
    <row r="42" spans="1:64" s="2" customFormat="1" ht="30" customHeight="1" thickBot="1">
      <c r="A42" s="55"/>
      <c r="B42" s="109" t="s">
        <v>59</v>
      </c>
      <c r="C42" s="84" t="s">
        <v>60</v>
      </c>
      <c r="D42" s="85">
        <v>1</v>
      </c>
      <c r="E42" s="86">
        <v>44478</v>
      </c>
      <c r="F42" s="86">
        <v>44482</v>
      </c>
      <c r="G42" s="14"/>
      <c r="H42" s="14"/>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row>
    <row r="43" spans="1:64" s="2" customFormat="1" ht="30" customHeight="1" thickBot="1">
      <c r="A43" s="55"/>
      <c r="B43" s="109" t="s">
        <v>61</v>
      </c>
      <c r="C43" s="84" t="s">
        <v>30</v>
      </c>
      <c r="D43" s="85">
        <v>1</v>
      </c>
      <c r="E43" s="86">
        <v>44482</v>
      </c>
      <c r="F43" s="86">
        <v>44483</v>
      </c>
      <c r="G43" s="14"/>
      <c r="H43" s="14"/>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row>
    <row r="44" spans="1:64" s="2" customFormat="1" ht="30" customHeight="1" thickBot="1">
      <c r="A44" s="55"/>
      <c r="B44" s="109" t="s">
        <v>62</v>
      </c>
      <c r="C44" s="84" t="s">
        <v>23</v>
      </c>
      <c r="D44" s="85">
        <v>1</v>
      </c>
      <c r="E44" s="86">
        <v>44482</v>
      </c>
      <c r="F44" s="86">
        <v>44484</v>
      </c>
      <c r="G44" s="14"/>
      <c r="H44" s="14"/>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row>
    <row r="45" spans="1:64" s="2" customFormat="1" ht="30" customHeight="1" thickBot="1">
      <c r="A45" s="55"/>
      <c r="B45" s="109" t="s">
        <v>61</v>
      </c>
      <c r="C45" s="84" t="s">
        <v>63</v>
      </c>
      <c r="D45" s="85">
        <v>1</v>
      </c>
      <c r="E45" s="86">
        <v>44483</v>
      </c>
      <c r="F45" s="86">
        <v>44484</v>
      </c>
      <c r="G45" s="14"/>
      <c r="H45" s="14"/>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row>
    <row r="46" spans="1:64" s="2" customFormat="1" ht="30" customHeight="1" thickBot="1">
      <c r="A46" s="55"/>
      <c r="B46" s="109" t="s">
        <v>64</v>
      </c>
      <c r="C46" s="84" t="s">
        <v>65</v>
      </c>
      <c r="D46" s="85">
        <v>1</v>
      </c>
      <c r="E46" s="86">
        <v>44484</v>
      </c>
      <c r="F46" s="86">
        <v>44484</v>
      </c>
      <c r="G46" s="14"/>
      <c r="H46" s="14"/>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row>
    <row r="47" spans="1:64" s="2" customFormat="1" ht="30" customHeight="1" thickBot="1">
      <c r="A47" s="55"/>
      <c r="B47" s="87" t="s">
        <v>66</v>
      </c>
      <c r="C47" s="88"/>
      <c r="D47" s="89"/>
      <c r="E47" s="90"/>
      <c r="F47" s="90"/>
      <c r="G47" s="14"/>
      <c r="H47" s="14"/>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row>
    <row r="48" spans="1:64" s="2" customFormat="1" ht="30" customHeight="1" thickBot="1">
      <c r="A48" s="55"/>
      <c r="B48" s="110" t="s">
        <v>27</v>
      </c>
      <c r="C48" s="92" t="s">
        <v>35</v>
      </c>
      <c r="D48" s="93">
        <v>1</v>
      </c>
      <c r="E48" s="94">
        <v>44484</v>
      </c>
      <c r="F48" s="94">
        <v>44487</v>
      </c>
      <c r="G48" s="14"/>
      <c r="H48" s="14"/>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row>
    <row r="49" spans="1:64" s="2" customFormat="1" ht="30" customHeight="1" thickBot="1">
      <c r="A49" s="55"/>
      <c r="B49" s="110" t="s">
        <v>67</v>
      </c>
      <c r="C49" s="92" t="s">
        <v>23</v>
      </c>
      <c r="D49" s="93">
        <v>1</v>
      </c>
      <c r="E49" s="94">
        <v>44485</v>
      </c>
      <c r="F49" s="94">
        <v>44488</v>
      </c>
      <c r="G49" s="14"/>
      <c r="H49" s="14"/>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row>
    <row r="50" spans="1:64" s="2" customFormat="1" ht="30" customHeight="1" thickBot="1">
      <c r="A50" s="55"/>
      <c r="B50" s="110" t="s">
        <v>68</v>
      </c>
      <c r="C50" s="92" t="s">
        <v>69</v>
      </c>
      <c r="D50" s="93">
        <v>1</v>
      </c>
      <c r="E50" s="94">
        <v>44486</v>
      </c>
      <c r="F50" s="94">
        <v>44487</v>
      </c>
      <c r="G50" s="14"/>
      <c r="H50" s="14"/>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row>
    <row r="51" spans="1:64" s="2" customFormat="1" ht="30" customHeight="1" thickBot="1">
      <c r="A51" s="55"/>
      <c r="B51" s="110" t="s">
        <v>70</v>
      </c>
      <c r="C51" s="92" t="s">
        <v>30</v>
      </c>
      <c r="D51" s="93">
        <v>1</v>
      </c>
      <c r="E51" s="94">
        <v>44486</v>
      </c>
      <c r="F51" s="94">
        <v>44487</v>
      </c>
      <c r="G51" s="14"/>
      <c r="H51" s="14"/>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row>
    <row r="52" spans="1:64" s="2" customFormat="1" ht="30" customHeight="1" thickBot="1">
      <c r="A52" s="55"/>
      <c r="B52" s="110" t="s">
        <v>71</v>
      </c>
      <c r="C52" s="92" t="s">
        <v>69</v>
      </c>
      <c r="D52" s="93">
        <v>1</v>
      </c>
      <c r="E52" s="94">
        <v>44487</v>
      </c>
      <c r="F52" s="94">
        <v>44488</v>
      </c>
      <c r="G52" s="14"/>
      <c r="H52" s="14"/>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row>
    <row r="53" spans="1:64" s="2" customFormat="1" ht="30" customHeight="1" thickBot="1">
      <c r="A53" s="55"/>
      <c r="B53" s="110" t="s">
        <v>72</v>
      </c>
      <c r="C53" s="92" t="s">
        <v>26</v>
      </c>
      <c r="D53" s="93">
        <v>1</v>
      </c>
      <c r="E53" s="94">
        <v>44487</v>
      </c>
      <c r="F53" s="94">
        <v>44489</v>
      </c>
      <c r="G53" s="14"/>
      <c r="H53" s="14"/>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row>
    <row r="54" spans="1:64" s="2" customFormat="1" ht="30" customHeight="1" thickBot="1">
      <c r="A54" s="55"/>
      <c r="B54" s="91" t="s">
        <v>56</v>
      </c>
      <c r="C54" s="92" t="s">
        <v>26</v>
      </c>
      <c r="D54" s="93">
        <v>1</v>
      </c>
      <c r="E54" s="94">
        <v>44486</v>
      </c>
      <c r="F54" s="94">
        <v>44491</v>
      </c>
      <c r="G54" s="14"/>
      <c r="H54" s="14"/>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row>
    <row r="55" spans="1:64" s="2" customFormat="1" ht="30" customHeight="1" thickBot="1">
      <c r="A55" s="55"/>
      <c r="B55" s="91" t="s">
        <v>73</v>
      </c>
      <c r="C55" s="92" t="s">
        <v>74</v>
      </c>
      <c r="D55" s="93">
        <v>1</v>
      </c>
      <c r="E55" s="94">
        <v>44491</v>
      </c>
      <c r="F55" s="94">
        <v>44491</v>
      </c>
      <c r="G55" s="14"/>
      <c r="H55" s="14"/>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row>
    <row r="56" spans="1:64" s="2" customFormat="1" ht="30" customHeight="1" thickBot="1">
      <c r="A56" s="55" t="s">
        <v>75</v>
      </c>
      <c r="B56" s="95" t="s">
        <v>76</v>
      </c>
      <c r="C56" s="96"/>
      <c r="D56" s="97"/>
      <c r="E56" s="98"/>
      <c r="F56" s="98"/>
      <c r="G56" s="14"/>
      <c r="H56" s="14" t="str">
        <f t="shared" ca="1" si="5"/>
        <v/>
      </c>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row>
    <row r="57" spans="1:64" s="2" customFormat="1" ht="30" customHeight="1" thickBot="1">
      <c r="A57" s="55"/>
      <c r="B57" s="99" t="s">
        <v>27</v>
      </c>
      <c r="C57" s="101" t="s">
        <v>35</v>
      </c>
      <c r="D57" s="100">
        <v>1</v>
      </c>
      <c r="E57" s="101">
        <v>44493</v>
      </c>
      <c r="F57" s="101">
        <v>44493</v>
      </c>
      <c r="G57" s="14"/>
      <c r="H57" s="14"/>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row>
    <row r="58" spans="1:64" s="2" customFormat="1" ht="30" customHeight="1" thickBot="1">
      <c r="A58" s="55"/>
      <c r="B58" s="99" t="s">
        <v>77</v>
      </c>
      <c r="C58" s="101" t="s">
        <v>23</v>
      </c>
      <c r="D58" s="100">
        <v>1</v>
      </c>
      <c r="E58" s="101">
        <v>44494</v>
      </c>
      <c r="F58" s="101">
        <v>44495</v>
      </c>
      <c r="G58" s="14"/>
      <c r="H58" s="14"/>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row>
    <row r="59" spans="1:64" s="2" customFormat="1" ht="30" customHeight="1" thickBot="1">
      <c r="A59" s="55"/>
      <c r="B59" s="99" t="s">
        <v>78</v>
      </c>
      <c r="C59" s="101" t="s">
        <v>60</v>
      </c>
      <c r="D59" s="100">
        <v>1</v>
      </c>
      <c r="E59" s="101">
        <v>44494</v>
      </c>
      <c r="F59" s="101">
        <v>44495</v>
      </c>
      <c r="G59" s="14"/>
      <c r="H59" s="14"/>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row>
    <row r="60" spans="1:64" s="2" customFormat="1" ht="30" customHeight="1" thickBot="1">
      <c r="A60" s="55"/>
      <c r="B60" s="99" t="s">
        <v>79</v>
      </c>
      <c r="C60" s="101" t="s">
        <v>30</v>
      </c>
      <c r="D60" s="100">
        <v>1</v>
      </c>
      <c r="E60" s="101">
        <v>44495</v>
      </c>
      <c r="F60" s="101">
        <v>44497</v>
      </c>
      <c r="G60" s="14"/>
      <c r="H60" s="14"/>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row>
    <row r="61" spans="1:64" s="2" customFormat="1" ht="30" customHeight="1" thickBot="1">
      <c r="A61" s="55"/>
      <c r="B61" s="99" t="s">
        <v>56</v>
      </c>
      <c r="C61" s="101" t="s">
        <v>32</v>
      </c>
      <c r="D61" s="100">
        <v>1</v>
      </c>
      <c r="E61" s="101">
        <v>44495</v>
      </c>
      <c r="F61" s="101">
        <v>44497</v>
      </c>
      <c r="G61" s="14"/>
      <c r="H61" s="14"/>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row>
    <row r="62" spans="1:64" s="2" customFormat="1" ht="30" customHeight="1" thickBot="1">
      <c r="A62" s="55"/>
      <c r="B62" s="99" t="s">
        <v>73</v>
      </c>
      <c r="C62" s="101" t="s">
        <v>23</v>
      </c>
      <c r="D62" s="100">
        <v>1</v>
      </c>
      <c r="E62" s="101">
        <v>44498</v>
      </c>
      <c r="F62" s="101">
        <v>44498</v>
      </c>
      <c r="G62" s="14"/>
      <c r="H62" s="14"/>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row>
    <row r="63" spans="1:64" s="2" customFormat="1" ht="30" customHeight="1" thickBot="1">
      <c r="A63" s="55"/>
      <c r="B63" s="102" t="s">
        <v>80</v>
      </c>
      <c r="C63" s="103"/>
      <c r="D63" s="104"/>
      <c r="E63" s="105"/>
      <c r="F63" s="105"/>
      <c r="G63" s="14"/>
      <c r="H63" s="14"/>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row>
    <row r="64" spans="1:64" s="2" customFormat="1" ht="30" customHeight="1" thickBot="1">
      <c r="A64" s="55"/>
      <c r="B64" s="106" t="s">
        <v>27</v>
      </c>
      <c r="C64" s="107" t="s">
        <v>35</v>
      </c>
      <c r="D64" s="107">
        <v>1</v>
      </c>
      <c r="E64" s="108">
        <v>44499</v>
      </c>
      <c r="F64" s="108">
        <v>44499</v>
      </c>
      <c r="G64" s="14"/>
      <c r="H64" s="14"/>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row>
    <row r="65" spans="1:64" s="2" customFormat="1" ht="30" customHeight="1" thickBot="1">
      <c r="A65" s="55"/>
      <c r="B65" s="106" t="s">
        <v>81</v>
      </c>
      <c r="C65" s="107" t="s">
        <v>23</v>
      </c>
      <c r="D65" s="107">
        <v>1</v>
      </c>
      <c r="E65" s="108">
        <v>44500</v>
      </c>
      <c r="F65" s="108">
        <v>44501</v>
      </c>
      <c r="G65" s="14"/>
      <c r="H65" s="14"/>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row>
    <row r="66" spans="1:64" s="2" customFormat="1" ht="30" customHeight="1" thickBot="1">
      <c r="A66" s="55"/>
      <c r="B66" s="106" t="s">
        <v>82</v>
      </c>
      <c r="C66" s="108" t="s">
        <v>60</v>
      </c>
      <c r="D66" s="107">
        <v>1</v>
      </c>
      <c r="E66" s="108">
        <v>44500</v>
      </c>
      <c r="F66" s="108">
        <v>44502</v>
      </c>
      <c r="G66" s="14"/>
      <c r="H66" s="14"/>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row>
    <row r="67" spans="1:64" s="2" customFormat="1" ht="30" customHeight="1" thickBot="1">
      <c r="A67" s="55"/>
      <c r="B67" s="106" t="s">
        <v>83</v>
      </c>
      <c r="C67" s="108" t="s">
        <v>30</v>
      </c>
      <c r="D67" s="107">
        <v>1</v>
      </c>
      <c r="E67" s="108">
        <v>44501</v>
      </c>
      <c r="F67" s="108">
        <v>44502</v>
      </c>
      <c r="G67" s="14"/>
      <c r="H67" s="14"/>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row>
    <row r="68" spans="1:64" s="2" customFormat="1" ht="30" customHeight="1" thickBot="1">
      <c r="A68" s="55"/>
      <c r="B68" s="106" t="s">
        <v>84</v>
      </c>
      <c r="C68" s="108" t="s">
        <v>23</v>
      </c>
      <c r="D68" s="107">
        <v>1</v>
      </c>
      <c r="E68" s="108">
        <v>44501</v>
      </c>
      <c r="F68" s="108">
        <v>44502</v>
      </c>
      <c r="G68" s="14"/>
      <c r="H68" s="14"/>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row>
    <row r="69" spans="1:64" s="2" customFormat="1" ht="30" customHeight="1" thickBot="1">
      <c r="A69" s="55"/>
      <c r="B69" s="106" t="s">
        <v>85</v>
      </c>
      <c r="C69" s="107" t="s">
        <v>60</v>
      </c>
      <c r="D69" s="107">
        <v>1</v>
      </c>
      <c r="E69" s="108">
        <v>44502</v>
      </c>
      <c r="F69" s="108">
        <v>44503</v>
      </c>
      <c r="G69" s="14"/>
      <c r="H69" s="14"/>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row>
    <row r="70" spans="1:64" s="2" customFormat="1" ht="30" customHeight="1" thickBot="1">
      <c r="A70" s="55"/>
      <c r="B70" s="106" t="s">
        <v>86</v>
      </c>
      <c r="C70" s="107" t="s">
        <v>30</v>
      </c>
      <c r="D70" s="107">
        <v>1</v>
      </c>
      <c r="E70" s="108">
        <v>44502</v>
      </c>
      <c r="F70" s="108">
        <v>44503</v>
      </c>
      <c r="G70" s="14"/>
      <c r="H70" s="14"/>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row>
    <row r="71" spans="1:64" s="2" customFormat="1" ht="30" customHeight="1" thickBot="1">
      <c r="A71" s="55"/>
      <c r="B71" s="106" t="s">
        <v>87</v>
      </c>
      <c r="C71" s="107" t="s">
        <v>23</v>
      </c>
      <c r="D71" s="107">
        <v>1</v>
      </c>
      <c r="E71" s="108">
        <v>44503</v>
      </c>
      <c r="F71" s="108">
        <v>44503</v>
      </c>
      <c r="G71" s="14"/>
      <c r="H71" s="14"/>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row>
    <row r="72" spans="1:64" s="2" customFormat="1" ht="30" customHeight="1" thickBot="1">
      <c r="A72" s="55"/>
      <c r="B72" s="106" t="s">
        <v>88</v>
      </c>
      <c r="C72" s="107" t="s">
        <v>69</v>
      </c>
      <c r="D72" s="107">
        <v>1</v>
      </c>
      <c r="E72" s="108">
        <v>44503</v>
      </c>
      <c r="F72" s="108">
        <v>44504</v>
      </c>
      <c r="G72" s="14"/>
      <c r="H72" s="14"/>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row>
    <row r="73" spans="1:64" s="2" customFormat="1" ht="30" customHeight="1" thickBot="1">
      <c r="A73" s="55"/>
      <c r="B73" s="106" t="s">
        <v>89</v>
      </c>
      <c r="C73" s="107" t="s">
        <v>90</v>
      </c>
      <c r="D73" s="107">
        <v>1</v>
      </c>
      <c r="E73" s="108">
        <v>44504</v>
      </c>
      <c r="F73" s="108">
        <v>44504</v>
      </c>
      <c r="G73" s="14"/>
      <c r="H73" s="14"/>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row>
    <row r="74" spans="1:64" s="2" customFormat="1" ht="30" customHeight="1" thickBot="1">
      <c r="A74" s="55"/>
      <c r="B74" s="106" t="s">
        <v>91</v>
      </c>
      <c r="C74" s="107" t="s">
        <v>30</v>
      </c>
      <c r="D74" s="107">
        <v>1</v>
      </c>
      <c r="E74" s="108">
        <v>44504</v>
      </c>
      <c r="F74" s="108">
        <v>44504</v>
      </c>
      <c r="G74" s="14"/>
      <c r="H74" s="14"/>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row>
    <row r="75" spans="1:64" s="2" customFormat="1" ht="30" customHeight="1" thickBot="1">
      <c r="A75" s="55"/>
      <c r="B75" s="106" t="s">
        <v>56</v>
      </c>
      <c r="C75" s="107" t="s">
        <v>23</v>
      </c>
      <c r="D75" s="107">
        <v>1</v>
      </c>
      <c r="E75" s="108">
        <v>44502</v>
      </c>
      <c r="F75" s="108">
        <v>44504</v>
      </c>
      <c r="G75" s="14"/>
      <c r="H75" s="14"/>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row>
    <row r="76" spans="1:64" s="2" customFormat="1" ht="30" customHeight="1" thickBot="1">
      <c r="A76" s="55"/>
      <c r="B76" s="106" t="s">
        <v>31</v>
      </c>
      <c r="C76" s="107" t="s">
        <v>69</v>
      </c>
      <c r="D76" s="107">
        <v>1</v>
      </c>
      <c r="E76" s="108">
        <v>44505</v>
      </c>
      <c r="F76" s="108">
        <v>44505</v>
      </c>
      <c r="G76" s="14"/>
      <c r="H76" s="14"/>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row>
    <row r="77" spans="1:64" s="2" customFormat="1" ht="30" customHeight="1" thickBot="1">
      <c r="A77" s="55"/>
      <c r="B77" s="117" t="s">
        <v>92</v>
      </c>
      <c r="C77" s="113"/>
      <c r="D77" s="111"/>
      <c r="E77" s="112"/>
      <c r="F77" s="112"/>
      <c r="G77" s="14"/>
      <c r="H77" s="14"/>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row>
    <row r="78" spans="1:64" s="2" customFormat="1" ht="30" customHeight="1" thickBot="1">
      <c r="A78" s="55"/>
      <c r="B78" s="114" t="s">
        <v>27</v>
      </c>
      <c r="C78" s="115" t="s">
        <v>35</v>
      </c>
      <c r="D78" s="115">
        <v>1</v>
      </c>
      <c r="E78" s="116">
        <v>44508</v>
      </c>
      <c r="F78" s="116">
        <v>44508</v>
      </c>
      <c r="G78" s="14"/>
      <c r="H78" s="14"/>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row>
    <row r="79" spans="1:64" s="2" customFormat="1" ht="30" customHeight="1" thickBot="1">
      <c r="A79" s="55"/>
      <c r="B79" s="114" t="s">
        <v>93</v>
      </c>
      <c r="C79" s="115" t="s">
        <v>23</v>
      </c>
      <c r="D79" s="115">
        <v>1</v>
      </c>
      <c r="E79" s="116">
        <v>44506</v>
      </c>
      <c r="F79" s="116">
        <v>44508</v>
      </c>
      <c r="G79" s="14"/>
      <c r="H79" s="14"/>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row>
    <row r="80" spans="1:64" s="2" customFormat="1" ht="30" customHeight="1" thickBot="1">
      <c r="A80" s="55"/>
      <c r="B80" s="114" t="s">
        <v>59</v>
      </c>
      <c r="C80" s="115" t="s">
        <v>60</v>
      </c>
      <c r="D80" s="115">
        <v>1</v>
      </c>
      <c r="E80" s="116">
        <v>44506</v>
      </c>
      <c r="F80" s="116">
        <v>44508</v>
      </c>
      <c r="G80" s="14"/>
      <c r="H80" s="14"/>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row>
    <row r="81" spans="1:64" s="2" customFormat="1" ht="30" customHeight="1" thickBot="1">
      <c r="A81" s="55"/>
      <c r="B81" s="114" t="s">
        <v>94</v>
      </c>
      <c r="C81" s="115" t="s">
        <v>30</v>
      </c>
      <c r="D81" s="115">
        <v>1</v>
      </c>
      <c r="E81" s="116">
        <v>44507</v>
      </c>
      <c r="F81" s="116">
        <v>44509</v>
      </c>
      <c r="G81" s="14"/>
      <c r="H81" s="14"/>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row>
    <row r="82" spans="1:64" s="2" customFormat="1" ht="30" customHeight="1" thickBot="1">
      <c r="A82" s="55"/>
      <c r="B82" s="114" t="s">
        <v>62</v>
      </c>
      <c r="C82" s="115" t="s">
        <v>23</v>
      </c>
      <c r="D82" s="115">
        <v>1</v>
      </c>
      <c r="E82" s="116">
        <v>44507</v>
      </c>
      <c r="F82" s="116">
        <v>44510</v>
      </c>
      <c r="G82" s="14"/>
      <c r="H82" s="14"/>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row>
    <row r="83" spans="1:64" s="2" customFormat="1" ht="30" customHeight="1" thickBot="1">
      <c r="A83" s="55"/>
      <c r="B83" s="114" t="s">
        <v>94</v>
      </c>
      <c r="C83" s="115" t="s">
        <v>95</v>
      </c>
      <c r="D83" s="115">
        <v>1</v>
      </c>
      <c r="E83" s="116">
        <v>44508</v>
      </c>
      <c r="F83" s="116">
        <v>44511</v>
      </c>
      <c r="G83" s="14"/>
      <c r="H83" s="14"/>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row>
    <row r="84" spans="1:64" s="2" customFormat="1" ht="30" customHeight="1" thickBot="1">
      <c r="A84" s="55"/>
      <c r="B84" s="114" t="s">
        <v>96</v>
      </c>
      <c r="C84" s="115" t="s">
        <v>97</v>
      </c>
      <c r="D84" s="115">
        <v>1</v>
      </c>
      <c r="E84" s="116">
        <v>44512</v>
      </c>
      <c r="F84" s="116">
        <v>44512</v>
      </c>
      <c r="G84" s="14"/>
      <c r="H84" s="14"/>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row>
    <row r="85" spans="1:64" s="2" customFormat="1" ht="30" customHeight="1" thickBot="1">
      <c r="A85" s="55"/>
      <c r="B85" s="118" t="s">
        <v>98</v>
      </c>
      <c r="C85" s="119"/>
      <c r="D85" s="120"/>
      <c r="E85" s="121"/>
      <c r="F85" s="121"/>
      <c r="G85" s="14"/>
      <c r="H85" s="14"/>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row>
    <row r="86" spans="1:64" s="2" customFormat="1" ht="30" customHeight="1" thickBot="1">
      <c r="A86" s="55"/>
      <c r="B86" s="122" t="s">
        <v>27</v>
      </c>
      <c r="C86" s="123" t="s">
        <v>35</v>
      </c>
      <c r="D86" s="123">
        <v>1</v>
      </c>
      <c r="E86" s="124">
        <v>44515</v>
      </c>
      <c r="F86" s="124">
        <v>44515</v>
      </c>
      <c r="G86" s="14"/>
      <c r="H86" s="14"/>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row>
    <row r="87" spans="1:64" s="2" customFormat="1" ht="30" customHeight="1" thickBot="1">
      <c r="A87" s="55"/>
      <c r="B87" s="122" t="s">
        <v>99</v>
      </c>
      <c r="C87" s="123" t="s">
        <v>23</v>
      </c>
      <c r="D87" s="123">
        <v>1</v>
      </c>
      <c r="E87" s="124">
        <v>44514</v>
      </c>
      <c r="F87" s="124">
        <v>44515</v>
      </c>
      <c r="G87" s="14"/>
      <c r="H87" s="14"/>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row>
    <row r="88" spans="1:64" s="2" customFormat="1" ht="30" customHeight="1" thickBot="1">
      <c r="A88" s="55"/>
      <c r="B88" s="122" t="s">
        <v>100</v>
      </c>
      <c r="C88" s="123" t="s">
        <v>69</v>
      </c>
      <c r="D88" s="123">
        <v>1</v>
      </c>
      <c r="E88" s="124">
        <v>44515</v>
      </c>
      <c r="F88" s="124">
        <v>44516</v>
      </c>
      <c r="G88" s="14"/>
      <c r="H88" s="14"/>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row>
    <row r="89" spans="1:64" s="2" customFormat="1" ht="30" customHeight="1" thickBot="1">
      <c r="A89" s="55"/>
      <c r="B89" s="122" t="s">
        <v>101</v>
      </c>
      <c r="C89" s="123" t="s">
        <v>60</v>
      </c>
      <c r="D89" s="123">
        <v>1</v>
      </c>
      <c r="E89" s="124">
        <v>44516</v>
      </c>
      <c r="F89" s="124">
        <v>44517</v>
      </c>
      <c r="G89" s="14"/>
      <c r="H89" s="14"/>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row>
    <row r="90" spans="1:64" s="2" customFormat="1" ht="30" customHeight="1" thickBot="1">
      <c r="A90" s="55"/>
      <c r="B90" s="122" t="s">
        <v>102</v>
      </c>
      <c r="C90" s="123" t="s">
        <v>30</v>
      </c>
      <c r="D90" s="145">
        <v>100</v>
      </c>
      <c r="E90" s="124">
        <v>44516</v>
      </c>
      <c r="F90" s="124">
        <v>44517</v>
      </c>
      <c r="G90" s="14"/>
      <c r="H90" s="14"/>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row>
    <row r="91" spans="1:64" s="2" customFormat="1" ht="30" customHeight="1" thickBot="1">
      <c r="A91" s="55"/>
      <c r="B91" s="122" t="s">
        <v>103</v>
      </c>
      <c r="C91" s="123" t="s">
        <v>23</v>
      </c>
      <c r="D91" s="123">
        <v>1</v>
      </c>
      <c r="E91" s="124">
        <v>44517</v>
      </c>
      <c r="F91" s="124">
        <v>44518</v>
      </c>
      <c r="G91" s="14"/>
      <c r="H91" s="14"/>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row>
    <row r="92" spans="1:64" s="2" customFormat="1" ht="30" customHeight="1" thickBot="1">
      <c r="A92" s="55"/>
      <c r="B92" s="122" t="s">
        <v>104</v>
      </c>
      <c r="C92" s="123" t="s">
        <v>60</v>
      </c>
      <c r="D92" s="123">
        <v>1</v>
      </c>
      <c r="E92" s="124">
        <v>44517</v>
      </c>
      <c r="F92" s="124">
        <v>44518</v>
      </c>
      <c r="G92" s="14"/>
      <c r="H92" s="14"/>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row>
    <row r="93" spans="1:64" s="2" customFormat="1" ht="30" customHeight="1" thickBot="1">
      <c r="A93" s="55"/>
      <c r="B93" s="122" t="s">
        <v>56</v>
      </c>
      <c r="C93" s="123" t="s">
        <v>30</v>
      </c>
      <c r="D93" s="123">
        <v>1</v>
      </c>
      <c r="E93" s="124">
        <v>44516</v>
      </c>
      <c r="F93" s="124">
        <v>44518</v>
      </c>
      <c r="G93" s="14"/>
      <c r="H93" s="14"/>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64" s="2" customFormat="1" ht="30" customHeight="1" thickBot="1">
      <c r="A94" s="55"/>
      <c r="B94" s="122" t="s">
        <v>31</v>
      </c>
      <c r="C94" s="123" t="s">
        <v>23</v>
      </c>
      <c r="D94" s="123">
        <v>1</v>
      </c>
      <c r="E94" s="124">
        <v>44519</v>
      </c>
      <c r="F94" s="124">
        <v>44519</v>
      </c>
      <c r="G94" s="14"/>
      <c r="H94" s="14"/>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64" s="2" customFormat="1" ht="30" customHeight="1" thickBot="1">
      <c r="A95" s="55"/>
      <c r="B95" s="131" t="s">
        <v>105</v>
      </c>
      <c r="C95" s="125"/>
      <c r="D95" s="126"/>
      <c r="E95" s="127"/>
      <c r="F95" s="127"/>
      <c r="G95" s="14"/>
      <c r="H95" s="14"/>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row>
    <row r="96" spans="1:64" s="2" customFormat="1" ht="30" customHeight="1" thickBot="1">
      <c r="A96" s="55"/>
      <c r="B96" s="128" t="s">
        <v>27</v>
      </c>
      <c r="C96" s="130" t="s">
        <v>35</v>
      </c>
      <c r="D96" s="129">
        <v>1</v>
      </c>
      <c r="E96" s="130">
        <v>44522</v>
      </c>
      <c r="F96" s="130">
        <v>44522</v>
      </c>
      <c r="G96" s="14"/>
      <c r="H96" s="14"/>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row>
    <row r="97" spans="1:64" s="2" customFormat="1" ht="30" customHeight="1" thickBot="1">
      <c r="A97" s="55"/>
      <c r="B97" s="128" t="s">
        <v>106</v>
      </c>
      <c r="C97" s="130" t="s">
        <v>23</v>
      </c>
      <c r="D97" s="129">
        <v>0.8</v>
      </c>
      <c r="E97" s="130">
        <v>44445</v>
      </c>
      <c r="F97" s="130">
        <v>44525</v>
      </c>
      <c r="G97" s="14"/>
      <c r="H97" s="14"/>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row>
    <row r="98" spans="1:64" s="2" customFormat="1" ht="30" customHeight="1" thickBot="1">
      <c r="A98" s="55"/>
      <c r="B98" s="128" t="s">
        <v>107</v>
      </c>
      <c r="C98" s="130" t="s">
        <v>60</v>
      </c>
      <c r="D98" s="129">
        <v>0.85</v>
      </c>
      <c r="E98" s="130">
        <v>44445</v>
      </c>
      <c r="F98" s="130">
        <v>44525</v>
      </c>
      <c r="G98" s="14"/>
      <c r="H98" s="14"/>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row>
    <row r="99" spans="1:64" s="2" customFormat="1" ht="30" customHeight="1" thickBot="1">
      <c r="A99" s="55"/>
      <c r="B99" s="128" t="s">
        <v>108</v>
      </c>
      <c r="C99" s="130" t="s">
        <v>30</v>
      </c>
      <c r="D99" s="129"/>
      <c r="E99" s="130">
        <v>44525</v>
      </c>
      <c r="F99" s="130">
        <v>44526</v>
      </c>
      <c r="G99" s="14"/>
      <c r="H99" s="14"/>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row>
    <row r="100" spans="1:64" s="2" customFormat="1" ht="30" customHeight="1" thickBot="1">
      <c r="A100" s="55"/>
      <c r="B100" s="128" t="s">
        <v>109</v>
      </c>
      <c r="C100" s="130" t="s">
        <v>23</v>
      </c>
      <c r="D100" s="129">
        <v>0.2</v>
      </c>
      <c r="E100" s="130">
        <v>44526</v>
      </c>
      <c r="F100" s="130">
        <v>44527</v>
      </c>
      <c r="G100" s="14"/>
      <c r="H100" s="14"/>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row>
    <row r="101" spans="1:64" s="2" customFormat="1" ht="30" customHeight="1" thickBot="1">
      <c r="A101" s="55"/>
      <c r="B101" s="128" t="s">
        <v>110</v>
      </c>
      <c r="C101" s="130" t="s">
        <v>26</v>
      </c>
      <c r="D101" s="129">
        <v>0.5</v>
      </c>
      <c r="E101" s="130">
        <v>44527</v>
      </c>
      <c r="F101" s="130">
        <v>44528</v>
      </c>
      <c r="G101" s="14"/>
      <c r="H101" s="14"/>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row>
    <row r="102" spans="1:64" s="2" customFormat="1" ht="30" customHeight="1" thickBot="1">
      <c r="A102" s="55"/>
      <c r="B102" s="128" t="s">
        <v>56</v>
      </c>
      <c r="C102" s="130" t="s">
        <v>111</v>
      </c>
      <c r="D102" s="129"/>
      <c r="E102" s="130">
        <v>44526</v>
      </c>
      <c r="F102" s="130">
        <v>44529</v>
      </c>
      <c r="G102" s="14"/>
      <c r="H102" s="14"/>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row>
    <row r="103" spans="1:64" s="2" customFormat="1" ht="30" customHeight="1" thickBot="1">
      <c r="A103" s="55"/>
      <c r="B103" s="128" t="s">
        <v>31</v>
      </c>
      <c r="C103" s="130" t="s">
        <v>95</v>
      </c>
      <c r="D103" s="129"/>
      <c r="E103" s="130">
        <v>44529</v>
      </c>
      <c r="F103" s="130">
        <v>44529</v>
      </c>
      <c r="G103" s="14"/>
      <c r="H103" s="14"/>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row>
    <row r="104" spans="1:64" s="2" customFormat="1" ht="30" customHeight="1" thickBot="1">
      <c r="A104" s="55"/>
      <c r="B104" s="132" t="s">
        <v>112</v>
      </c>
      <c r="C104" s="133"/>
      <c r="D104" s="134"/>
      <c r="E104" s="133"/>
      <c r="F104" s="133"/>
      <c r="G104" s="14"/>
      <c r="H104" s="14"/>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row>
    <row r="105" spans="1:64" s="2" customFormat="1" ht="30" customHeight="1" thickBot="1">
      <c r="A105" s="55"/>
      <c r="B105" s="146" t="s">
        <v>113</v>
      </c>
      <c r="C105" s="135" t="s">
        <v>35</v>
      </c>
      <c r="D105" s="136">
        <v>1</v>
      </c>
      <c r="E105" s="135">
        <v>44530</v>
      </c>
      <c r="F105" s="135">
        <v>44532</v>
      </c>
      <c r="G105" s="14"/>
      <c r="H105" s="14"/>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row>
    <row r="106" spans="1:64" s="2" customFormat="1" ht="30" customHeight="1" thickBot="1">
      <c r="A106" s="55"/>
      <c r="B106" s="146" t="s">
        <v>58</v>
      </c>
      <c r="C106" s="135" t="s">
        <v>23</v>
      </c>
      <c r="D106" s="136"/>
      <c r="E106" s="135">
        <v>44528</v>
      </c>
      <c r="F106" s="135">
        <v>44528</v>
      </c>
      <c r="G106" s="14"/>
      <c r="H106" s="14"/>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row>
    <row r="107" spans="1:64" s="2" customFormat="1" ht="30" customHeight="1" thickBot="1">
      <c r="A107" s="55"/>
      <c r="B107" s="146" t="s">
        <v>114</v>
      </c>
      <c r="C107" s="135" t="s">
        <v>60</v>
      </c>
      <c r="D107" s="136"/>
      <c r="E107" s="135">
        <v>44528</v>
      </c>
      <c r="F107" s="135">
        <v>44530</v>
      </c>
      <c r="G107" s="14"/>
      <c r="H107" s="14"/>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row>
    <row r="108" spans="1:64" s="2" customFormat="1" ht="30" customHeight="1" thickBot="1">
      <c r="A108" s="55"/>
      <c r="B108" s="146" t="s">
        <v>115</v>
      </c>
      <c r="C108" s="135" t="s">
        <v>30</v>
      </c>
      <c r="D108" s="136"/>
      <c r="E108" s="135">
        <v>44530</v>
      </c>
      <c r="F108" s="135">
        <v>44530</v>
      </c>
      <c r="G108" s="14"/>
      <c r="H108" s="14"/>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row>
    <row r="109" spans="1:64" s="2" customFormat="1" ht="30" customHeight="1" thickBot="1">
      <c r="A109" s="55"/>
      <c r="B109" s="146" t="s">
        <v>116</v>
      </c>
      <c r="C109" s="135" t="s">
        <v>23</v>
      </c>
      <c r="D109" s="136"/>
      <c r="E109" s="135">
        <v>44530</v>
      </c>
      <c r="F109" s="135">
        <v>44531</v>
      </c>
      <c r="G109" s="14"/>
      <c r="H109" s="14"/>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row>
    <row r="110" spans="1:64" s="2" customFormat="1" ht="30" customHeight="1" thickBot="1">
      <c r="A110" s="55"/>
      <c r="B110" s="146" t="s">
        <v>117</v>
      </c>
      <c r="C110" s="135" t="s">
        <v>63</v>
      </c>
      <c r="D110" s="136"/>
      <c r="E110" s="135">
        <v>44531</v>
      </c>
      <c r="F110" s="135">
        <v>44531</v>
      </c>
      <c r="G110" s="14"/>
      <c r="H110" s="14"/>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row>
    <row r="111" spans="1:64" s="2" customFormat="1" ht="30" customHeight="1" thickBot="1">
      <c r="A111" s="55"/>
      <c r="B111" s="146" t="s">
        <v>118</v>
      </c>
      <c r="C111" s="135" t="s">
        <v>65</v>
      </c>
      <c r="D111" s="136"/>
      <c r="E111" s="135">
        <v>44532</v>
      </c>
      <c r="F111" s="135">
        <v>44532</v>
      </c>
      <c r="G111" s="14"/>
      <c r="H111" s="14"/>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row>
    <row r="112" spans="1:64" s="2" customFormat="1" ht="30" customHeight="1" thickBot="1">
      <c r="A112" s="55"/>
      <c r="B112" s="137" t="s">
        <v>119</v>
      </c>
      <c r="C112" s="138"/>
      <c r="D112" s="139"/>
      <c r="E112" s="138">
        <v>44532</v>
      </c>
      <c r="F112" s="138">
        <v>44533</v>
      </c>
      <c r="G112" s="14"/>
      <c r="H112" s="14"/>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row>
    <row r="113" spans="1:64" s="2" customFormat="1" ht="30" customHeight="1" thickBot="1">
      <c r="A113" s="55"/>
      <c r="B113" s="140" t="s">
        <v>27</v>
      </c>
      <c r="C113" s="141" t="s">
        <v>35</v>
      </c>
      <c r="D113" s="142">
        <v>1</v>
      </c>
      <c r="E113" s="141">
        <v>44533</v>
      </c>
      <c r="F113" s="141">
        <v>44533</v>
      </c>
      <c r="G113" s="14"/>
      <c r="H113" s="14"/>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row>
    <row r="114" spans="1:64" s="2" customFormat="1" ht="30" customHeight="1" thickBot="1">
      <c r="A114" s="55"/>
      <c r="B114" s="140" t="s">
        <v>120</v>
      </c>
      <c r="C114" s="141" t="s">
        <v>35</v>
      </c>
      <c r="D114" s="142"/>
      <c r="E114" s="141">
        <v>44528</v>
      </c>
      <c r="F114" s="141">
        <v>44533</v>
      </c>
      <c r="G114" s="14"/>
      <c r="H114" s="14"/>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row>
    <row r="115" spans="1:64" s="2" customFormat="1" ht="30" customHeight="1" thickBot="1">
      <c r="A115" s="55"/>
      <c r="B115" s="140" t="s">
        <v>121</v>
      </c>
      <c r="C115" s="141" t="s">
        <v>26</v>
      </c>
      <c r="D115" s="142"/>
      <c r="E115" s="141">
        <v>44528</v>
      </c>
      <c r="F115" s="141">
        <v>44533</v>
      </c>
      <c r="G115" s="14"/>
      <c r="H115" s="14"/>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row>
    <row r="116" spans="1:64" s="2" customFormat="1" ht="30" customHeight="1" thickBot="1">
      <c r="A116" s="55"/>
      <c r="B116" s="140" t="s">
        <v>122</v>
      </c>
      <c r="C116" s="141" t="s">
        <v>42</v>
      </c>
      <c r="D116" s="142"/>
      <c r="E116" s="141">
        <v>44530</v>
      </c>
      <c r="F116" s="141">
        <v>44533</v>
      </c>
      <c r="G116" s="14"/>
      <c r="H116" s="14"/>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row>
    <row r="117" spans="1:64" s="2" customFormat="1" ht="30" customHeight="1" thickBot="1">
      <c r="A117" s="55"/>
      <c r="B117" s="140" t="s">
        <v>123</v>
      </c>
      <c r="C117" s="141" t="s">
        <v>124</v>
      </c>
      <c r="D117" s="142"/>
      <c r="E117" s="141">
        <v>44530</v>
      </c>
      <c r="F117" s="141">
        <v>44533</v>
      </c>
      <c r="G117" s="14"/>
      <c r="H117" s="14"/>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row>
    <row r="118" spans="1:64" s="2" customFormat="1" ht="30" customHeight="1" thickBot="1">
      <c r="A118" s="55"/>
      <c r="B118" s="140" t="s">
        <v>41</v>
      </c>
      <c r="C118" s="141" t="s">
        <v>97</v>
      </c>
      <c r="D118" s="142"/>
      <c r="E118" s="141">
        <v>44531</v>
      </c>
      <c r="F118" s="141">
        <v>44533</v>
      </c>
      <c r="G118" s="14"/>
      <c r="H118" s="14"/>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row>
    <row r="119" spans="1:64" s="2" customFormat="1" ht="30" customHeight="1" thickBot="1">
      <c r="A119" s="55"/>
      <c r="B119" s="140" t="s">
        <v>31</v>
      </c>
      <c r="C119" s="141" t="s">
        <v>43</v>
      </c>
      <c r="D119" s="142"/>
      <c r="E119" s="141">
        <v>44533</v>
      </c>
      <c r="F119" s="141">
        <v>44533</v>
      </c>
      <c r="G119" s="14"/>
      <c r="H119" s="14"/>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row>
    <row r="120" spans="1:64" s="2" customFormat="1" ht="30" customHeight="1" thickBot="1">
      <c r="A120" s="56" t="s">
        <v>125</v>
      </c>
      <c r="B120" s="35" t="s">
        <v>126</v>
      </c>
      <c r="C120" s="36"/>
      <c r="D120" s="37"/>
      <c r="E120" s="38"/>
      <c r="F120" s="39"/>
      <c r="G120" s="40"/>
      <c r="H120" s="40" t="str">
        <f t="shared" ca="1" si="5"/>
        <v/>
      </c>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row>
    <row r="121" spans="1:64" ht="30" customHeight="1">
      <c r="G121" s="5"/>
    </row>
    <row r="122" spans="1:64" ht="30" customHeight="1">
      <c r="C122" s="78"/>
      <c r="F122" s="57"/>
    </row>
    <row r="123" spans="1:64" ht="30" customHeight="1">
      <c r="C123" s="154"/>
    </row>
    <row r="127" spans="1:64" ht="30" customHeight="1">
      <c r="B127" t="s">
        <v>127</v>
      </c>
    </row>
  </sheetData>
  <mergeCells count="12">
    <mergeCell ref="AY4:BE4"/>
    <mergeCell ref="BF4:BL4"/>
    <mergeCell ref="E3:F3"/>
    <mergeCell ref="I4:O4"/>
    <mergeCell ref="P4:V4"/>
    <mergeCell ref="W4:AC4"/>
    <mergeCell ref="AD4:AJ4"/>
    <mergeCell ref="C3:D3"/>
    <mergeCell ref="C4:D4"/>
    <mergeCell ref="B5:G5"/>
    <mergeCell ref="AK4:AQ4"/>
    <mergeCell ref="AR4:AX4"/>
  </mergeCells>
  <conditionalFormatting sqref="C86:C94 D7:D120 C15:C22">
    <cfRule type="dataBar" priority="20">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120">
    <cfRule type="expression" dxfId="2" priority="39">
      <formula>AND(TODAY()&gt;=I$5,TODAY()&lt;J$5)</formula>
    </cfRule>
  </conditionalFormatting>
  <conditionalFormatting sqref="I7:BL120">
    <cfRule type="expression" dxfId="1" priority="33">
      <formula>AND(task_start&lt;=I$5,ROUNDDOWN((task_end-task_start+1)*task_progress,0)+task_start-1&gt;=I$5)</formula>
    </cfRule>
    <cfRule type="expression" dxfId="0" priority="34" stopIfTrue="1">
      <formula>AND(task_end&gt;=I$5,task_start&lt;J$5)</formula>
    </cfRule>
  </conditionalFormatting>
  <conditionalFormatting sqref="C24:C30">
    <cfRule type="dataBar" priority="6">
      <dataBar>
        <cfvo type="num" val="0"/>
        <cfvo type="num" val="1"/>
        <color theme="0" tint="-0.249977111117893"/>
      </dataBar>
      <extLst>
        <ext xmlns:x14="http://schemas.microsoft.com/office/spreadsheetml/2009/9/main" uri="{B025F937-C7B1-47D3-B67F-A62EFF666E3E}">
          <x14:id>{5143856B-B682-4AAE-8EF2-8BB6DB6F82C1}</x14:id>
        </ext>
      </extLst>
    </cfRule>
  </conditionalFormatting>
  <conditionalFormatting sqref="C78:C84">
    <cfRule type="dataBar" priority="3">
      <dataBar>
        <cfvo type="num" val="0"/>
        <cfvo type="num" val="1"/>
        <color theme="0" tint="-0.249977111117893"/>
      </dataBar>
      <extLst>
        <ext xmlns:x14="http://schemas.microsoft.com/office/spreadsheetml/2009/9/main" uri="{B025F937-C7B1-47D3-B67F-A62EFF666E3E}">
          <x14:id>{17E64851-AC68-4F28-B1C8-A0165819229A}</x14:id>
        </ext>
      </extLst>
    </cfRule>
  </conditionalFormatting>
  <conditionalFormatting sqref="C64:C65 C69:C76">
    <cfRule type="dataBar" priority="2">
      <dataBar>
        <cfvo type="num" val="0"/>
        <cfvo type="num" val="1"/>
        <color theme="0" tint="-0.249977111117893"/>
      </dataBar>
      <extLst>
        <ext xmlns:x14="http://schemas.microsoft.com/office/spreadsheetml/2009/9/main" uri="{B025F937-C7B1-47D3-B67F-A62EFF666E3E}">
          <x14:id>{DEC399AB-7376-4003-9030-F93FAB67EA9E}</x14:id>
        </ext>
      </extLst>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printOptions horizontalCentered="1"/>
  <pageMargins left="0.35" right="0.35" top="0.35" bottom="0.5" header="0.3" footer="0.3"/>
  <pageSetup scale="50" fitToHeight="0" orientation="landscape" r:id="rId1"/>
  <headerFooter differentFirst="1" scaleWithDoc="0">
    <oddFooter>Page &amp;P of &amp;N</oddFooter>
  </headerFooter>
  <ignoredErrors>
    <ignoredError sqref="F19 F27 E27"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C86:C94 D7:D120 C15:C22</xm:sqref>
        </x14:conditionalFormatting>
        <x14:conditionalFormatting xmlns:xm="http://schemas.microsoft.com/office/excel/2006/main">
          <x14:cfRule type="dataBar" id="{5143856B-B682-4AAE-8EF2-8BB6DB6F82C1}">
            <x14:dataBar minLength="0" maxLength="100" gradient="0">
              <x14:cfvo type="num">
                <xm:f>0</xm:f>
              </x14:cfvo>
              <x14:cfvo type="num">
                <xm:f>1</xm:f>
              </x14:cfvo>
              <x14:negativeFillColor rgb="FFFF0000"/>
              <x14:axisColor rgb="FF000000"/>
            </x14:dataBar>
          </x14:cfRule>
          <xm:sqref>C24:C30</xm:sqref>
        </x14:conditionalFormatting>
        <x14:conditionalFormatting xmlns:xm="http://schemas.microsoft.com/office/excel/2006/main">
          <x14:cfRule type="dataBar" id="{17E64851-AC68-4F28-B1C8-A0165819229A}">
            <x14:dataBar minLength="0" maxLength="100" gradient="0">
              <x14:cfvo type="num">
                <xm:f>0</xm:f>
              </x14:cfvo>
              <x14:cfvo type="num">
                <xm:f>1</xm:f>
              </x14:cfvo>
              <x14:negativeFillColor rgb="FFFF0000"/>
              <x14:axisColor rgb="FF000000"/>
            </x14:dataBar>
          </x14:cfRule>
          <xm:sqref>C78:C84</xm:sqref>
        </x14:conditionalFormatting>
        <x14:conditionalFormatting xmlns:xm="http://schemas.microsoft.com/office/excel/2006/main">
          <x14:cfRule type="dataBar" id="{DEC399AB-7376-4003-9030-F93FAB67EA9E}">
            <x14:dataBar minLength="0" maxLength="100" gradient="0">
              <x14:cfvo type="num">
                <xm:f>0</xm:f>
              </x14:cfvo>
              <x14:cfvo type="num">
                <xm:f>1</xm:f>
              </x14:cfvo>
              <x14:negativeFillColor rgb="FFFF0000"/>
              <x14:axisColor rgb="FF000000"/>
            </x14:dataBar>
          </x14:cfRule>
          <xm:sqref>C64:C65 C69:C76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defaultColWidth="9.140625" defaultRowHeight="13.9"/>
  <cols>
    <col min="1" max="1" width="87.140625" style="45" customWidth="1"/>
    <col min="2" max="16384" width="9.140625" style="1"/>
  </cols>
  <sheetData>
    <row r="1" spans="1:2" ht="46.5" customHeight="1"/>
    <row r="2" spans="1:2" s="47" customFormat="1" ht="15.6">
      <c r="A2" s="46" t="s">
        <v>128</v>
      </c>
      <c r="B2" s="46"/>
    </row>
    <row r="3" spans="1:2" s="51" customFormat="1" ht="27" customHeight="1">
      <c r="A3" s="52" t="s">
        <v>129</v>
      </c>
      <c r="B3" s="52"/>
    </row>
    <row r="4" spans="1:2" s="48" customFormat="1" ht="25.9">
      <c r="A4" s="49" t="s">
        <v>130</v>
      </c>
    </row>
    <row r="5" spans="1:2" ht="74.099999999999994" customHeight="1">
      <c r="A5" s="50" t="s">
        <v>131</v>
      </c>
    </row>
    <row r="6" spans="1:2" ht="26.25" customHeight="1">
      <c r="A6" s="49" t="s">
        <v>132</v>
      </c>
    </row>
    <row r="7" spans="1:2" s="45" customFormat="1" ht="204.95" customHeight="1">
      <c r="A7" s="54" t="s">
        <v>133</v>
      </c>
    </row>
    <row r="8" spans="1:2" s="48" customFormat="1" ht="25.9">
      <c r="A8" s="49" t="s">
        <v>134</v>
      </c>
    </row>
    <row r="9" spans="1:2" ht="57.6">
      <c r="A9" s="50" t="s">
        <v>135</v>
      </c>
    </row>
    <row r="10" spans="1:2" s="45" customFormat="1" ht="27.95" customHeight="1">
      <c r="A10" s="53" t="s">
        <v>136</v>
      </c>
    </row>
    <row r="11" spans="1:2" s="48" customFormat="1" ht="25.9">
      <c r="A11" s="49" t="s">
        <v>137</v>
      </c>
    </row>
    <row r="12" spans="1:2" ht="28.9">
      <c r="A12" s="50" t="s">
        <v>138</v>
      </c>
    </row>
    <row r="13" spans="1:2" s="45" customFormat="1" ht="27.95" customHeight="1">
      <c r="A13" s="53" t="s">
        <v>139</v>
      </c>
    </row>
    <row r="14" spans="1:2" s="48" customFormat="1" ht="25.9">
      <c r="A14" s="49" t="s">
        <v>140</v>
      </c>
    </row>
    <row r="15" spans="1:2" ht="75" customHeight="1">
      <c r="A15" s="50" t="s">
        <v>141</v>
      </c>
    </row>
    <row r="16" spans="1:2" ht="72">
      <c r="A16" s="50" t="s">
        <v>142</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C4AA4E0254A743A4B1FE7D46A886B1" ma:contentTypeVersion="4" ma:contentTypeDescription="Create a new document." ma:contentTypeScope="" ma:versionID="619a61e6a8d4f4ac1dcb181434696ac0">
  <xsd:schema xmlns:xsd="http://www.w3.org/2001/XMLSchema" xmlns:xs="http://www.w3.org/2001/XMLSchema" xmlns:p="http://schemas.microsoft.com/office/2006/metadata/properties" xmlns:ns2="910a81c3-2859-44c8-a557-28f2ea2f81c0" targetNamespace="http://schemas.microsoft.com/office/2006/metadata/properties" ma:root="true" ma:fieldsID="cfb35e0a80e8934b005b07a1a12594e3" ns2:_="">
    <xsd:import namespace="910a81c3-2859-44c8-a557-28f2ea2f81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0a81c3-2859-44c8-a557-28f2ea2f81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2D1A15-885C-4B10-94E9-49CA7C653DBF}"/>
</file>

<file path=customXml/itemProps2.xml><?xml version="1.0" encoding="utf-8"?>
<ds:datastoreItem xmlns:ds="http://schemas.openxmlformats.org/officeDocument/2006/customXml" ds:itemID="{411C7AE7-9268-4E56-A4D6-D69E503983EC}"/>
</file>

<file path=customXml/itemProps3.xml><?xml version="1.0" encoding="utf-8"?>
<ds:datastoreItem xmlns:ds="http://schemas.openxmlformats.org/officeDocument/2006/customXml" ds:itemID="{B4582106-5C92-44DD-B2FA-4B76CAA2C84A}"/>
</file>

<file path=docProps/app.xml><?xml version="1.0" encoding="utf-8"?>
<Properties xmlns="http://schemas.openxmlformats.org/officeDocument/2006/extended-properties" xmlns:vt="http://schemas.openxmlformats.org/officeDocument/2006/docPropsVTypes">
  <Template>TM16400962</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2019-03-19T17:17:03Z</dcterms:created>
  <dcterms:modified xsi:type="dcterms:W3CDTF">2022-02-25T01:56:23Z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0x0101001EC4AA4E0254A743A4B1FE7D46A886B1</vt:lpwstr>
  </property>
</Properties>
</file>